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733DECF-A544-4AA6-9E24-3A55F36098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Izvještaj po organizacijskoj " sheetId="12" r:id="rId7"/>
    <sheet name="Izvještaj po programskoj" sheetId="7" r:id="rId8"/>
    <sheet name="List1" sheetId="11" r:id="rId9"/>
  </sheets>
  <definedNames>
    <definedName name="_xlnm.Print_Area" localSheetId="1">' Račun prihoda i rashoda'!$B$1:$I$91</definedName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L13" i="1"/>
  <c r="K13" i="1"/>
  <c r="L12" i="1"/>
  <c r="K12" i="1"/>
  <c r="L11" i="1"/>
  <c r="K11" i="1"/>
  <c r="L10" i="1"/>
  <c r="K10" i="1"/>
  <c r="L9" i="1"/>
  <c r="K9" i="1"/>
  <c r="H17" i="10" l="1"/>
  <c r="G17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I10" i="12" l="1"/>
  <c r="I9" i="12"/>
  <c r="I8" i="12"/>
  <c r="I7" i="12"/>
  <c r="G11" i="3" l="1"/>
  <c r="I110" i="7" l="1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0" i="7"/>
  <c r="I94" i="7"/>
  <c r="I91" i="7"/>
  <c r="I89" i="7"/>
  <c r="I88" i="7"/>
  <c r="I87" i="7"/>
  <c r="I86" i="7"/>
  <c r="I80" i="7"/>
  <c r="I79" i="7"/>
  <c r="I72" i="7"/>
  <c r="I71" i="7"/>
  <c r="I70" i="7"/>
  <c r="I69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36" i="7"/>
  <c r="I39" i="7"/>
  <c r="I38" i="7"/>
  <c r="I37" i="7"/>
  <c r="I35" i="7"/>
  <c r="I34" i="7"/>
  <c r="I33" i="7"/>
  <c r="I32" i="7"/>
  <c r="I31" i="7"/>
  <c r="I30" i="7"/>
  <c r="I29" i="7"/>
  <c r="I28" i="7"/>
  <c r="I21" i="7"/>
  <c r="I20" i="7"/>
  <c r="I19" i="7"/>
  <c r="I18" i="7"/>
  <c r="I17" i="7"/>
  <c r="I13" i="7"/>
  <c r="I12" i="7"/>
  <c r="I11" i="7"/>
  <c r="I10" i="7"/>
  <c r="I16" i="7"/>
  <c r="I15" i="7"/>
  <c r="I14" i="7"/>
  <c r="I8" i="7"/>
  <c r="I9" i="7"/>
  <c r="H8" i="8"/>
  <c r="H7" i="8"/>
  <c r="H6" i="8"/>
  <c r="G8" i="8"/>
  <c r="G7" i="8"/>
  <c r="G6" i="8"/>
  <c r="H32" i="5" l="1"/>
  <c r="G32" i="5"/>
  <c r="G23" i="5"/>
  <c r="H23" i="5"/>
  <c r="H33" i="5"/>
  <c r="H31" i="5"/>
  <c r="H30" i="5"/>
  <c r="H28" i="5"/>
  <c r="H27" i="5"/>
  <c r="H26" i="5"/>
  <c r="H25" i="5"/>
  <c r="H24" i="5"/>
  <c r="H22" i="5"/>
  <c r="H21" i="5"/>
  <c r="H20" i="5"/>
  <c r="H19" i="5"/>
  <c r="G33" i="5"/>
  <c r="G31" i="5"/>
  <c r="G30" i="5"/>
  <c r="G28" i="5"/>
  <c r="G27" i="5"/>
  <c r="G26" i="5"/>
  <c r="G25" i="5"/>
  <c r="G24" i="5"/>
  <c r="G22" i="5"/>
  <c r="G21" i="5"/>
  <c r="G20" i="5"/>
  <c r="G19" i="5"/>
  <c r="H6" i="5"/>
  <c r="G6" i="5"/>
  <c r="H16" i="5"/>
  <c r="H15" i="5"/>
  <c r="H14" i="5"/>
  <c r="H13" i="5"/>
  <c r="H12" i="5"/>
  <c r="H11" i="5"/>
  <c r="H10" i="5"/>
  <c r="H9" i="5"/>
  <c r="H8" i="5"/>
  <c r="G16" i="5"/>
  <c r="G15" i="5"/>
  <c r="G14" i="5"/>
  <c r="G13" i="5"/>
  <c r="G12" i="5"/>
  <c r="G11" i="5"/>
  <c r="G10" i="5"/>
  <c r="G9" i="5"/>
  <c r="G8" i="5"/>
  <c r="G7" i="5"/>
  <c r="H7" i="5"/>
  <c r="L91" i="3"/>
  <c r="L90" i="3"/>
  <c r="L89" i="3"/>
  <c r="L88" i="3"/>
  <c r="L87" i="3"/>
  <c r="K91" i="3"/>
  <c r="K90" i="3"/>
  <c r="K89" i="3"/>
  <c r="K88" i="3"/>
  <c r="K87" i="3"/>
  <c r="L86" i="3"/>
  <c r="L85" i="3"/>
  <c r="L84" i="3"/>
  <c r="L83" i="3"/>
  <c r="L82" i="3"/>
  <c r="L81" i="3"/>
  <c r="K86" i="3"/>
  <c r="K85" i="3"/>
  <c r="K84" i="3"/>
  <c r="K83" i="3"/>
  <c r="K82" i="3"/>
  <c r="K81" i="3"/>
  <c r="H38" i="3"/>
  <c r="H37" i="3" s="1"/>
  <c r="I38" i="3"/>
  <c r="I37" i="3" s="1"/>
  <c r="J38" i="3"/>
  <c r="G38" i="3"/>
  <c r="G37" i="3" s="1"/>
  <c r="L80" i="3"/>
  <c r="K80" i="3"/>
  <c r="L79" i="3"/>
  <c r="K79" i="3"/>
  <c r="L78" i="3"/>
  <c r="L77" i="3"/>
  <c r="L76" i="3"/>
  <c r="L75" i="3"/>
  <c r="L74" i="3"/>
  <c r="L73" i="3"/>
  <c r="K78" i="3"/>
  <c r="K77" i="3"/>
  <c r="K76" i="3"/>
  <c r="K75" i="3"/>
  <c r="K74" i="3"/>
  <c r="K73" i="3"/>
  <c r="L70" i="3"/>
  <c r="L69" i="3"/>
  <c r="L68" i="3"/>
  <c r="K70" i="3"/>
  <c r="K69" i="3"/>
  <c r="K68" i="3"/>
  <c r="K67" i="3"/>
  <c r="L67" i="3"/>
  <c r="K66" i="3"/>
  <c r="L66" i="3"/>
  <c r="K65" i="3"/>
  <c r="L65" i="3"/>
  <c r="K64" i="3"/>
  <c r="L64" i="3"/>
  <c r="K63" i="3"/>
  <c r="L63" i="3"/>
  <c r="K62" i="3"/>
  <c r="L62" i="3"/>
  <c r="K61" i="3"/>
  <c r="L61" i="3"/>
  <c r="K60" i="3"/>
  <c r="L60" i="3"/>
  <c r="K59" i="3"/>
  <c r="L59" i="3"/>
  <c r="K58" i="3"/>
  <c r="L58" i="3"/>
  <c r="K57" i="3"/>
  <c r="L57" i="3"/>
  <c r="K56" i="3"/>
  <c r="L56" i="3"/>
  <c r="K55" i="3"/>
  <c r="L55" i="3"/>
  <c r="K54" i="3"/>
  <c r="L54" i="3"/>
  <c r="K53" i="3"/>
  <c r="L53" i="3"/>
  <c r="K52" i="3"/>
  <c r="L52" i="3"/>
  <c r="K51" i="3"/>
  <c r="L51" i="3"/>
  <c r="K50" i="3"/>
  <c r="L50" i="3"/>
  <c r="L46" i="3"/>
  <c r="K46" i="3"/>
  <c r="L45" i="3"/>
  <c r="L44" i="3"/>
  <c r="K45" i="3"/>
  <c r="L43" i="3"/>
  <c r="K44" i="3"/>
  <c r="K43" i="3"/>
  <c r="K42" i="3"/>
  <c r="L49" i="3"/>
  <c r="L48" i="3"/>
  <c r="L47" i="3"/>
  <c r="L41" i="3"/>
  <c r="L40" i="3"/>
  <c r="L39" i="3"/>
  <c r="K49" i="3"/>
  <c r="K48" i="3"/>
  <c r="K47" i="3"/>
  <c r="K41" i="3"/>
  <c r="K40" i="3"/>
  <c r="K39" i="3"/>
  <c r="L33" i="3"/>
  <c r="K33" i="3"/>
  <c r="L32" i="3"/>
  <c r="K32" i="3"/>
  <c r="L31" i="3"/>
  <c r="K31" i="3"/>
  <c r="L30" i="3"/>
  <c r="K30" i="3"/>
  <c r="J11" i="3"/>
  <c r="J10" i="3" s="1"/>
  <c r="I11" i="3"/>
  <c r="I10" i="3" s="1"/>
  <c r="H11" i="3"/>
  <c r="H10" i="3" s="1"/>
  <c r="G10" i="3"/>
  <c r="L29" i="3"/>
  <c r="K29" i="3"/>
  <c r="L28" i="3"/>
  <c r="K28" i="3"/>
  <c r="K27" i="3"/>
  <c r="L27" i="3"/>
  <c r="L26" i="3"/>
  <c r="K26" i="3"/>
  <c r="L25" i="3"/>
  <c r="K25" i="3"/>
  <c r="K24" i="3"/>
  <c r="L24" i="3"/>
  <c r="L19" i="3"/>
  <c r="K19" i="3"/>
  <c r="L23" i="3"/>
  <c r="L22" i="3"/>
  <c r="L21" i="3"/>
  <c r="K23" i="3"/>
  <c r="K22" i="3"/>
  <c r="K21" i="3"/>
  <c r="K20" i="3"/>
  <c r="L18" i="3"/>
  <c r="K18" i="3"/>
  <c r="L20" i="3"/>
  <c r="L17" i="3"/>
  <c r="K17" i="3"/>
  <c r="L16" i="3"/>
  <c r="L15" i="3"/>
  <c r="L12" i="3"/>
  <c r="K16" i="3"/>
  <c r="K15" i="3"/>
  <c r="K12" i="3"/>
  <c r="K38" i="3" l="1"/>
  <c r="J37" i="3"/>
  <c r="L38" i="3"/>
  <c r="L10" i="3"/>
  <c r="K10" i="3"/>
  <c r="K11" i="3"/>
  <c r="L11" i="3"/>
  <c r="K37" i="3" l="1"/>
  <c r="L37" i="3"/>
</calcChain>
</file>

<file path=xl/sharedStrings.xml><?xml version="1.0" encoding="utf-8"?>
<sst xmlns="http://schemas.openxmlformats.org/spreadsheetml/2006/main" count="363" uniqueCount="211">
  <si>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</si>
  <si>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</si>
  <si>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</si>
  <si>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</si>
  <si>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</si>
  <si>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</si>
  <si>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</si>
  <si>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</si>
  <si>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</si>
  <si>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</si>
  <si>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</si>
  <si>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</si>
  <si>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</si>
  <si>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</si>
  <si>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</si>
  <si>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</si>
  <si>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 xml:space="preserve"> Prihodi od prodaje proizvoda i robe te pruženih usluga i prihodi od donacija</t>
  </si>
  <si>
    <t>1 Opći prihodi i primici</t>
  </si>
  <si>
    <t>11 Opći prihodi i primici</t>
  </si>
  <si>
    <t>….</t>
  </si>
  <si>
    <t>3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</si>
  <si>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</si>
  <si>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</si>
  <si>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</si>
  <si>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</si>
  <si>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</si>
  <si>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</si>
  <si>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</si>
  <si>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</si>
  <si>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</si>
  <si>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</si>
  <si>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</si>
  <si>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</si>
  <si>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</si>
  <si>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</si>
  <si>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</si>
  <si>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</si>
  <si>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</si>
  <si>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</si>
  <si>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</si>
  <si>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</si>
  <si>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</si>
  <si>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</si>
  <si>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</si>
  <si>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</si>
  <si>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</si>
  <si>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</si>
  <si>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</si>
  <si>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</si>
  <si>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 xml:space="preserve">UKUPNO PRIHODI </t>
  </si>
  <si>
    <t>UKUPNO RASHODI</t>
  </si>
  <si>
    <t>UKUPNO PRIHODI</t>
  </si>
  <si>
    <t>INDEKS**</t>
  </si>
  <si>
    <t>RAZLIKA PRIMITAKA I IZDATAKA</t>
  </si>
  <si>
    <t xml:space="preserve"> RAČUN FINANCIRANJA</t>
  </si>
  <si>
    <t xml:space="preserve"> RAČUN PRIHODA I RASHODA </t>
  </si>
  <si>
    <t>IZVJEŠTAJ PO PROGRAMSKOJ KLASIFIKACIJI</t>
  </si>
  <si>
    <t>SAŽETAK RAČUNA FINANCIRANJA</t>
  </si>
  <si>
    <t>SAŽETAK RAČUNA PRIHODA I RASHODA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</si>
  <si>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</si>
  <si>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</si>
  <si>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</si>
  <si>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</si>
  <si>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 IZVRŠENJE 
N-1. </t>
  </si>
  <si>
    <t xml:space="preserve"> IZVRŠENJE 
N. </t>
  </si>
  <si>
    <t xml:space="preserve">OSTVARENJE/IZVRŠENJE 
N-1. 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</si>
  <si>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</si>
  <si>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</si>
  <si>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</si>
  <si>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Pomoći od izvan 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</si>
  <si>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</si>
  <si>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</si>
  <si>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</si>
  <si>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</si>
  <si>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</si>
  <si>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</si>
  <si>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</si>
  <si>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naknade</t>
  </si>
  <si>
    <t>Prihodi po posebnim propisima</t>
  </si>
  <si>
    <t>Ostali nespomenuti prihodi</t>
  </si>
  <si>
    <t>Prihodi od pruženih usluga</t>
  </si>
  <si>
    <t>Prihodi od nadležnog proračuna i od HZZO-a temeljem ugovornih obveza</t>
  </si>
  <si>
    <t>Prihodi iz nadležnog proračuna za finaciranje redovne djelatnosti proračunskih korisnika</t>
  </si>
  <si>
    <t xml:space="preserve">Prihodi iz nadležnog proračuna za finaciranje rashoda poslovanja </t>
  </si>
  <si>
    <t>Plaće za prekovremeni rad</t>
  </si>
  <si>
    <t>Ostali rashodi za zaposlene</t>
  </si>
  <si>
    <t>Doprinosi na plaću</t>
  </si>
  <si>
    <t>Doprinosi za obavezno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</si>
  <si>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</si>
  <si>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</si>
  <si>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</si>
  <si>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</si>
  <si>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</si>
  <si>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</si>
  <si>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</si>
  <si>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</si>
  <si>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Rashodi za usluge</t>
  </si>
  <si>
    <t>Službena, radna i zaštitna odjeća i obuća</t>
  </si>
  <si>
    <t>Usluge telefona, pošte i prijevoza</t>
  </si>
  <si>
    <t>Usluge tekućeg i investicijskog održavanja</t>
  </si>
  <si>
    <t>Komunalne usluge</t>
  </si>
  <si>
    <t>Zdravstvena i veterinarske usluge</t>
  </si>
  <si>
    <t>Intelektualne i osobne usluge</t>
  </si>
  <si>
    <t>Računalne usluge</t>
  </si>
  <si>
    <t>Ostale usluge</t>
  </si>
  <si>
    <t>Ostali nespomenuti rashodi poslovanja</t>
  </si>
  <si>
    <t>Premija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</si>
  <si>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</si>
  <si>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</si>
  <si>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</si>
  <si>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</si>
  <si>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</si>
  <si>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</si>
  <si>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</si>
  <si>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</si>
  <si>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</si>
  <si>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</si>
  <si>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naravi</t>
  </si>
  <si>
    <t>Tekuće donacije</t>
  </si>
  <si>
    <t>Tekuće donacije u naravi</t>
  </si>
  <si>
    <t>Rashodi za nabavu proizvedene dugotrajne imovine</t>
  </si>
  <si>
    <t>Postrojenja i oprema</t>
  </si>
  <si>
    <t>Uredska oprema i namještaj</t>
  </si>
  <si>
    <t xml:space="preserve">Komunikacijska oprema </t>
  </si>
  <si>
    <t>Knjige, umjetnička djela i ostale izložbene vrijednosti</t>
  </si>
  <si>
    <t>Knjige</t>
  </si>
  <si>
    <t>SVEUKUPNO</t>
  </si>
  <si>
    <t>Program: 5501 Srednjoškolsko obrazovanje</t>
  </si>
  <si>
    <t>Program: 5502 Unapređenje kvalitete odgojno obrazovnog sustava</t>
  </si>
  <si>
    <t>A 55203 Programi školskog kurikuluma</t>
  </si>
  <si>
    <t>A 55205 Programi sufinancianja rada pomoćnika u nastavi</t>
  </si>
  <si>
    <t>A 550216 Projekt "Zdravlje i higijena"</t>
  </si>
  <si>
    <t>Program: 5306 Obilježavanje postignuća učenika i nastavnika</t>
  </si>
  <si>
    <t>32 Vlastiti prihodi</t>
  </si>
  <si>
    <t>4 Prihodi za posebne namjene</t>
  </si>
  <si>
    <t>44 Prihodi za decentralizirane funkcije</t>
  </si>
  <si>
    <t>5 Pomoći</t>
  </si>
  <si>
    <t>51 Pomoći</t>
  </si>
  <si>
    <t>52 Pomoći-proračunski korisnici</t>
  </si>
  <si>
    <t>7 prihodi od prodaje ili zamjena nefinancijske imovine</t>
  </si>
  <si>
    <t>73 Prihodi od prodaje ili zamjene nef. Imovine</t>
  </si>
  <si>
    <t>38 Prenesena sredstva</t>
  </si>
  <si>
    <t>58 renesena sredstva</t>
  </si>
  <si>
    <t>738 Prenesena sredstva</t>
  </si>
  <si>
    <t>09 Obrazovanje</t>
  </si>
  <si>
    <t>092 Srednjoškolsko obrazovanje</t>
  </si>
  <si>
    <t>098 Usluge obrazovanja koje nisu drugdje svrstane</t>
  </si>
  <si>
    <t>IZVOR 1 OPĆI PRIHODI I PRIMICI</t>
  </si>
  <si>
    <t>IZVOR 3 VLASTITI PRIHODI</t>
  </si>
  <si>
    <t>IZVOR 4 PRIHODI ZA POSEBNE NAMJENE</t>
  </si>
  <si>
    <t>IZVOR 5 POMOĆI</t>
  </si>
  <si>
    <t>IZVOR 7 PRIHODI OD PRODAJE ILI ZAMJENE NEFINANCIJSKE IMOVINE</t>
  </si>
  <si>
    <t>32 Materijalni rashodi</t>
  </si>
  <si>
    <t>3211 Službena putovanja</t>
  </si>
  <si>
    <t>3231 Usluge telefona, pošte i prijevoza</t>
  </si>
  <si>
    <t>A550101 Osiguranje uvjeta rada</t>
  </si>
  <si>
    <t>Izvor: 1 OPĆI PRIHODI I PRIMICI</t>
  </si>
  <si>
    <t>Izvor : 5 POMOĆI</t>
  </si>
  <si>
    <t>3223 Energija</t>
  </si>
  <si>
    <t>3238 Računalne usluge</t>
  </si>
  <si>
    <t>3239 Ostale usluge</t>
  </si>
  <si>
    <t>Izvor: 3 VLASTITI PRIHODI</t>
  </si>
  <si>
    <t>3213 Stručno usavršavanje zaposlenika</t>
  </si>
  <si>
    <t>3222 Materijal i sirovine</t>
  </si>
  <si>
    <t>3225 Sitan inventar i auto gume</t>
  </si>
  <si>
    <t>34 Financijski rashodi</t>
  </si>
  <si>
    <t>3433 Zatezne kamate</t>
  </si>
  <si>
    <t>42 Rashodi za nabavu proizvedene dugotrajne imovine</t>
  </si>
  <si>
    <t>4221 Uredska oprema i namještaj</t>
  </si>
  <si>
    <t>Izvor: 4 PRIHODI ZA POSEBNE NAMJENE</t>
  </si>
  <si>
    <t>3212 Naknada za prijevoz, za rad na terenu i odvojeni život</t>
  </si>
  <si>
    <t>3224 Materijal i dijelovi za tekuće i investicijsko održavanje</t>
  </si>
  <si>
    <t>3227 Službena, radna i zaštitna odjeća i obuća</t>
  </si>
  <si>
    <t>3232 Usluge tekućeg i invensticijskog održavanja</t>
  </si>
  <si>
    <t>3234 Komunalne usluge</t>
  </si>
  <si>
    <t>3236 Zdravstvene i veterinarske usluge</t>
  </si>
  <si>
    <t>3292 Premija osiguranja</t>
  </si>
  <si>
    <t>3293 Reprezentacija</t>
  </si>
  <si>
    <t>3294 Članarine i norme</t>
  </si>
  <si>
    <t>3299 Ostali nespomenuti rashodi poslovanja</t>
  </si>
  <si>
    <t>3431 Bankarske usluge i usluge platnog prometa</t>
  </si>
  <si>
    <t>Izvor: 5 POMOĆI</t>
  </si>
  <si>
    <t>31 Rashodi za zaposlene</t>
  </si>
  <si>
    <t>3111  Plaće za redovan rad</t>
  </si>
  <si>
    <t>3113 Plaće za prekovremeni rad</t>
  </si>
  <si>
    <t>3121 Ostali rashodi za zaposlene</t>
  </si>
  <si>
    <t>3132 Doprinosi za obavezno zdravstveno osiguranje</t>
  </si>
  <si>
    <t>3237 Intelektualne i osobne usluge</t>
  </si>
  <si>
    <t>3295 Pristojbe i naknade</t>
  </si>
  <si>
    <t>3296 Troškovi sudskih postupaka</t>
  </si>
  <si>
    <t>37 Naknade građanima i kućanstvima na temelju osiguranja i druge naknade</t>
  </si>
  <si>
    <t>3722 Naknade građanima i kućanstvima u naravi</t>
  </si>
  <si>
    <t>4241 Knjige</t>
  </si>
  <si>
    <t>Izvor: 7 PRIHODI OD PRODAJE ILI ZAMJENE NEFINANCIJSKE IMOVINE I NAKNADE S NASLOVA OSIGURANJA</t>
  </si>
  <si>
    <t>4222 Komunikacijska oprema</t>
  </si>
  <si>
    <t>3221 Uredski materijal i ostali materijalni rashodi</t>
  </si>
  <si>
    <t>A 550221 Osiguranaje besplatnih zaliha menstrualnih higijenskih potrepština</t>
  </si>
  <si>
    <t>38 Ostali rashodi</t>
  </si>
  <si>
    <t>3812 Tekuće donacije u naravi</t>
  </si>
  <si>
    <t>Izvještaj po programskoj</t>
  </si>
  <si>
    <t>IZVJEŠTAJ PO ORGANIZACIJSKOJ KLASIFIKACIJI</t>
  </si>
  <si>
    <t>PRORAČUN PRIMORSKO GORANSKE ŽUPANIJE</t>
  </si>
  <si>
    <t>GLAVA 5</t>
  </si>
  <si>
    <t>ŽUPANIJSKE USTANOVE SREDNJEG ŠKOLSTVA</t>
  </si>
  <si>
    <t>Rashodi za nabavu nefinacijske imovine</t>
  </si>
  <si>
    <t>IZVJEŠTAJ O IZVRŠENJU PRORAČUNA JEDINICE LOKALNE I PODRUČNE (REGIONALNE) SAMOUPRAVE ZA 2023. GODINU</t>
  </si>
  <si>
    <t>SAŽETAK  RAČUNA PRIHODA I RASHODA I  RAČUNA FINANCIRANJA</t>
  </si>
  <si>
    <t>RAZLIKA - VIŠAK MANJAK</t>
  </si>
  <si>
    <t>PRENESENI VIŠAK/MANJAK IZ PRETHODNE GODINE</t>
  </si>
  <si>
    <t>PRIJENOS VIŠKA/MANJKA U SLJEDEĆE RAZDOBLJE</t>
  </si>
  <si>
    <t>SAŽETAK  RAČUNA PRIHODA I RASHODA I  RAČUNA FINANCIRANJA  može sadržavati i dodatne podatke.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</si>
</sst>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  <charset val="238"/>
    </font>
    <font>
      <i/>
      <sz val="10"/>
      <name val="Arial"/>
      <family val="2"/>
    </font>
    <font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5" fillId="0" borderId="3" xfId="0" applyNumberFormat="1" applyFont="1" applyBorder="1" applyAlignment="1">
      <alignment horizontal="right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3" xfId="0" applyBorder="1"/>
    <xf numFmtId="0" fontId="12" fillId="0" borderId="0" xfId="0" applyFont="1" applyAlignment="1">
      <alignment vertical="top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3" fontId="3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2" fontId="3" fillId="2" borderId="3" xfId="0" applyNumberFormat="1" applyFont="1" applyFill="1" applyBorder="1" applyAlignment="1">
      <alignment horizontal="right"/>
    </xf>
    <xf numFmtId="2" fontId="0" fillId="0" borderId="3" xfId="0" applyNumberFormat="1" applyBorder="1"/>
    <xf numFmtId="0" fontId="18" fillId="2" borderId="3" xfId="0" quotePrefix="1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2" fontId="5" fillId="2" borderId="3" xfId="0" applyNumberFormat="1" applyFont="1" applyFill="1" applyBorder="1" applyAlignment="1"/>
    <xf numFmtId="2" fontId="20" fillId="0" borderId="3" xfId="0" applyNumberFormat="1" applyFont="1" applyBorder="1"/>
    <xf numFmtId="2" fontId="21" fillId="2" borderId="3" xfId="0" applyNumberFormat="1" applyFont="1" applyFill="1" applyBorder="1" applyAlignment="1" applyProtection="1">
      <alignment vertical="center" wrapText="1"/>
    </xf>
    <xf numFmtId="2" fontId="22" fillId="0" borderId="3" xfId="0" applyNumberFormat="1" applyFont="1" applyBorder="1"/>
    <xf numFmtId="2" fontId="23" fillId="2" borderId="3" xfId="0" applyNumberFormat="1" applyFont="1" applyFill="1" applyBorder="1" applyAlignment="1">
      <alignment horizontal="right"/>
    </xf>
    <xf numFmtId="2" fontId="24" fillId="0" borderId="3" xfId="0" applyNumberFormat="1" applyFont="1" applyBorder="1"/>
    <xf numFmtId="2" fontId="23" fillId="2" borderId="3" xfId="0" applyNumberFormat="1" applyFont="1" applyFill="1" applyBorder="1" applyAlignment="1"/>
    <xf numFmtId="0" fontId="20" fillId="0" borderId="0" xfId="0" applyFont="1"/>
    <xf numFmtId="2" fontId="5" fillId="3" borderId="3" xfId="0" applyNumberFormat="1" applyFont="1" applyFill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25" fillId="4" borderId="7" xfId="0" applyFont="1" applyFill="1" applyBorder="1" applyAlignment="1">
      <alignment horizontal="left" wrapText="1"/>
    </xf>
    <xf numFmtId="0" fontId="25" fillId="5" borderId="7" xfId="0" applyFont="1" applyFill="1" applyBorder="1" applyAlignment="1">
      <alignment horizontal="left" wrapText="1"/>
    </xf>
    <xf numFmtId="0" fontId="25" fillId="6" borderId="7" xfId="0" applyFont="1" applyFill="1" applyBorder="1" applyAlignment="1">
      <alignment horizontal="left" wrapTex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3" fillId="2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0" fillId="0" borderId="8" xfId="0" applyBorder="1"/>
    <xf numFmtId="0" fontId="17" fillId="0" borderId="1" xfId="0" applyFont="1" applyBorder="1" applyAlignment="1">
      <alignment horizontal="left" vertical="center"/>
    </xf>
    <xf numFmtId="0" fontId="0" fillId="0" borderId="9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14" xfId="0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6" xfId="0" applyBorder="1"/>
    <xf numFmtId="0" fontId="0" fillId="0" borderId="16" xfId="0" applyBorder="1"/>
    <xf numFmtId="2" fontId="14" fillId="2" borderId="3" xfId="0" applyNumberFormat="1" applyFont="1" applyFill="1" applyBorder="1" applyAlignment="1" applyProtection="1">
      <alignment vertical="center" wrapText="1"/>
    </xf>
    <xf numFmtId="2" fontId="3" fillId="2" borderId="3" xfId="0" applyNumberFormat="1" applyFont="1" applyFill="1" applyBorder="1" applyAlignment="1" applyProtection="1">
      <alignment horizontal="right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 indent="1"/>
    </xf>
    <xf numFmtId="2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 applyProtection="1">
      <alignment horizontal="right" wrapText="1"/>
    </xf>
    <xf numFmtId="2" fontId="0" fillId="0" borderId="0" xfId="0" applyNumberFormat="1" applyBorder="1"/>
    <xf numFmtId="0" fontId="8" fillId="2" borderId="3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wrapText="1"/>
    </xf>
    <xf numFmtId="0" fontId="25" fillId="2" borderId="7" xfId="0" applyFont="1" applyFill="1" applyBorder="1" applyAlignment="1">
      <alignment horizontal="left" wrapText="1"/>
    </xf>
    <xf numFmtId="2" fontId="3" fillId="2" borderId="4" xfId="0" applyNumberFormat="1" applyFont="1" applyFill="1" applyBorder="1" applyAlignment="1">
      <alignment horizontal="right"/>
    </xf>
    <xf numFmtId="2" fontId="0" fillId="0" borderId="4" xfId="0" applyNumberFormat="1" applyBorder="1"/>
    <xf numFmtId="2" fontId="0" fillId="0" borderId="2" xfId="0" applyNumberFormat="1" applyBorder="1"/>
    <xf numFmtId="2" fontId="1" fillId="0" borderId="1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0" fillId="0" borderId="14" xfId="0" applyNumberFormat="1" applyBorder="1"/>
    <xf numFmtId="2" fontId="0" fillId="0" borderId="10" xfId="0" applyNumberFormat="1" applyBorder="1"/>
    <xf numFmtId="0" fontId="28" fillId="4" borderId="7" xfId="0" applyFont="1" applyFill="1" applyBorder="1" applyAlignment="1">
      <alignment horizontal="left" wrapText="1"/>
    </xf>
    <xf numFmtId="2" fontId="0" fillId="0" borderId="10" xfId="0" applyNumberFormat="1" applyFont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2" fontId="0" fillId="0" borderId="4" xfId="0" applyNumberFormat="1" applyFont="1" applyBorder="1" applyAlignment="1">
      <alignment vertical="top" wrapText="1"/>
    </xf>
    <xf numFmtId="2" fontId="1" fillId="0" borderId="4" xfId="0" applyNumberFormat="1" applyFont="1" applyBorder="1"/>
    <xf numFmtId="2" fontId="0" fillId="0" borderId="14" xfId="0" applyNumberFormat="1" applyFont="1" applyBorder="1" applyAlignment="1">
      <alignment vertical="top" wrapText="1"/>
    </xf>
    <xf numFmtId="2" fontId="0" fillId="0" borderId="4" xfId="0" applyNumberFormat="1" applyFont="1" applyBorder="1"/>
    <xf numFmtId="2" fontId="1" fillId="0" borderId="3" xfId="0" applyNumberFormat="1" applyFont="1" applyBorder="1"/>
    <xf numFmtId="2" fontId="5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0" fillId="0" borderId="0" xfId="0" applyFill="1" applyBorder="1"/>
    <xf numFmtId="0" fontId="1" fillId="0" borderId="1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11" xfId="0" applyFont="1" applyBorder="1"/>
    <xf numFmtId="0" fontId="0" fillId="0" borderId="12" xfId="0" applyFill="1" applyBorder="1"/>
    <xf numFmtId="0" fontId="9" fillId="2" borderId="3" xfId="0" quotePrefix="1" applyFont="1" applyFill="1" applyBorder="1" applyAlignment="1">
      <alignment horizontal="left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wrapText="1"/>
    </xf>
    <xf numFmtId="0" fontId="3" fillId="2" borderId="3" xfId="0" applyNumberFormat="1" applyFont="1" applyFill="1" applyBorder="1" applyAlignment="1">
      <alignment horizontal="right"/>
    </xf>
    <xf numFmtId="0" fontId="0" fillId="0" borderId="3" xfId="0" applyNumberFormat="1" applyBorder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Border="1" applyAlignment="1">
      <alignment horizont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 wrapText="1"/>
    </xf>
    <xf numFmtId="0" fontId="0" fillId="2" borderId="0" xfId="0" applyFill="1"/>
    <xf numFmtId="0" fontId="3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31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right" vertical="center"/>
    </xf>
    <xf numFmtId="0" fontId="5" fillId="0" borderId="3" xfId="0" quotePrefix="1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9" fillId="0" borderId="3" xfId="0" quotePrefix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0" borderId="3" xfId="0" quotePrefix="1" applyFont="1" applyBorder="1" applyAlignment="1">
      <alignment horizontal="left" vertical="center" wrapText="1"/>
    </xf>
    <xf numFmtId="0" fontId="9" fillId="3" borderId="3" xfId="0" quotePrefix="1" applyFont="1" applyFill="1" applyBorder="1" applyAlignment="1">
      <alignment horizontal="left" vertical="center" wrapText="1"/>
    </xf>
    <xf numFmtId="2" fontId="5" fillId="3" borderId="3" xfId="0" applyNumberFormat="1" applyFont="1" applyFill="1" applyBorder="1" applyAlignment="1">
      <alignment horizontal="right" wrapText="1"/>
    </xf>
    <xf numFmtId="0" fontId="3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5" fillId="3" borderId="3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right"/>
    </xf>
    <xf numFmtId="0" fontId="33" fillId="2" borderId="0" xfId="0" quotePrefix="1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right"/>
    </xf>
    <xf numFmtId="0" fontId="33" fillId="2" borderId="0" xfId="0" quotePrefix="1" applyFont="1" applyFill="1" applyAlignment="1">
      <alignment horizontal="left" wrapText="1"/>
    </xf>
    <xf numFmtId="0" fontId="33" fillId="0" borderId="0" xfId="0" quotePrefix="1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4"/>
  <sheetViews>
    <sheetView tabSelected="1" topLeftCell="A16" workbookViewId="0">
      <selection activeCell="F39" sqref="F39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1:13" ht="42" customHeight="1" x14ac:dyDescent="0.25">
      <c r="B1" s="146" t="s">
        <v>205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4"/>
    </row>
    <row r="2" spans="1:13" ht="18" customHeight="1" x14ac:dyDescent="0.25">
      <c r="B2" s="146" t="s">
        <v>10</v>
      </c>
      <c r="C2" s="146"/>
      <c r="D2" s="146"/>
      <c r="E2" s="146"/>
      <c r="F2" s="146"/>
      <c r="G2" s="146"/>
      <c r="H2" s="146"/>
      <c r="I2" s="146"/>
      <c r="J2" s="155"/>
      <c r="K2" s="155"/>
      <c r="L2" s="156"/>
      <c r="M2" s="2"/>
    </row>
    <row r="3" spans="1:13" ht="15.75" customHeight="1" x14ac:dyDescent="0.25">
      <c r="B3" s="157"/>
      <c r="C3" s="157"/>
      <c r="D3" s="157"/>
      <c r="E3" s="158"/>
      <c r="F3" s="158"/>
      <c r="G3" s="158"/>
      <c r="H3" s="158"/>
      <c r="I3" s="158"/>
      <c r="J3" s="159"/>
      <c r="K3" s="159"/>
      <c r="L3" s="156"/>
      <c r="M3" s="23"/>
    </row>
    <row r="4" spans="1:13" ht="15.75" x14ac:dyDescent="0.25">
      <c r="B4" s="146" t="s">
        <v>206</v>
      </c>
      <c r="C4" s="160"/>
      <c r="D4" s="160"/>
      <c r="E4" s="160"/>
      <c r="F4" s="160"/>
      <c r="G4" s="160"/>
      <c r="H4" s="160"/>
      <c r="I4" s="160"/>
      <c r="J4" s="160"/>
      <c r="K4" s="160"/>
      <c r="L4" s="156"/>
      <c r="M4" s="3"/>
    </row>
    <row r="5" spans="1:13" ht="18" customHeight="1" x14ac:dyDescent="0.25">
      <c r="B5" s="120"/>
      <c r="C5" s="161"/>
      <c r="D5" s="161"/>
      <c r="E5" s="161"/>
      <c r="F5" s="161"/>
      <c r="G5" s="161"/>
      <c r="H5" s="161"/>
      <c r="I5" s="161"/>
      <c r="J5" s="161"/>
      <c r="K5" s="161"/>
      <c r="L5" s="156"/>
      <c r="M5" s="22"/>
    </row>
    <row r="6" spans="1:13" ht="18" customHeight="1" x14ac:dyDescent="0.25">
      <c r="B6" s="162" t="s">
        <v>58</v>
      </c>
      <c r="C6" s="162"/>
      <c r="D6" s="162"/>
      <c r="E6" s="162"/>
      <c r="F6" s="162"/>
      <c r="G6" s="37"/>
      <c r="H6" s="37"/>
      <c r="I6" s="37"/>
      <c r="J6" s="37"/>
      <c r="K6" s="163"/>
      <c r="L6" s="156"/>
      <c r="M6" s="22"/>
    </row>
    <row r="7" spans="1:13" ht="24.75" customHeight="1" x14ac:dyDescent="0.25">
      <c r="B7" s="164" t="s">
        <v>6</v>
      </c>
      <c r="C7" s="164"/>
      <c r="D7" s="164"/>
      <c r="E7" s="164"/>
      <c r="F7" s="164"/>
      <c r="G7" s="119" t="s">
        <v>65</v>
      </c>
      <c r="H7" s="165" t="s">
        <v>59</v>
      </c>
      <c r="I7" s="165" t="s">
        <v>60</v>
      </c>
      <c r="J7" s="119" t="s">
        <v>61</v>
      </c>
      <c r="K7" s="165" t="s">
        <v>23</v>
      </c>
      <c r="L7" s="165" t="s">
        <v>52</v>
      </c>
    </row>
    <row r="8" spans="1:13" ht="25.5" customHeight="1" x14ac:dyDescent="0.25">
      <c r="A8" s="32"/>
      <c r="B8" s="131">
        <v>1</v>
      </c>
      <c r="C8" s="131"/>
      <c r="D8" s="131"/>
      <c r="E8" s="131"/>
      <c r="F8" s="131"/>
      <c r="G8" s="166">
        <v>2</v>
      </c>
      <c r="H8" s="167">
        <v>3</v>
      </c>
      <c r="I8" s="167">
        <v>4</v>
      </c>
      <c r="J8" s="167">
        <v>5</v>
      </c>
      <c r="K8" s="167" t="s">
        <v>37</v>
      </c>
      <c r="L8" s="167" t="s">
        <v>38</v>
      </c>
    </row>
    <row r="9" spans="1:13" x14ac:dyDescent="0.25">
      <c r="B9" s="168" t="s">
        <v>0</v>
      </c>
      <c r="C9" s="169"/>
      <c r="D9" s="169"/>
      <c r="E9" s="169"/>
      <c r="F9" s="170"/>
      <c r="G9" s="54">
        <v>631482.57999999996</v>
      </c>
      <c r="H9" s="54">
        <v>691138.32</v>
      </c>
      <c r="I9" s="54">
        <v>691138.32</v>
      </c>
      <c r="J9" s="54">
        <v>691695.4</v>
      </c>
      <c r="K9" s="54">
        <f t="shared" ref="K9:K14" si="0">SUM(J9/G9)*100</f>
        <v>109.5351513892909</v>
      </c>
      <c r="L9" s="54">
        <f t="shared" ref="L9:L14" si="1">SUM(J9/I9)*100</f>
        <v>100.08060325753607</v>
      </c>
    </row>
    <row r="10" spans="1:13" ht="15" customHeight="1" x14ac:dyDescent="0.25">
      <c r="B10" s="171" t="s">
        <v>25</v>
      </c>
      <c r="C10" s="172"/>
      <c r="D10" s="172"/>
      <c r="E10" s="172"/>
      <c r="F10" s="173"/>
      <c r="G10" s="55">
        <v>162.5</v>
      </c>
      <c r="H10" s="55">
        <v>212.36</v>
      </c>
      <c r="I10" s="55">
        <v>212.36</v>
      </c>
      <c r="J10" s="55">
        <v>93</v>
      </c>
      <c r="K10" s="54">
        <f t="shared" si="0"/>
        <v>57.230769230769226</v>
      </c>
      <c r="L10" s="54">
        <f t="shared" si="1"/>
        <v>43.793558108871721</v>
      </c>
    </row>
    <row r="11" spans="1:13" x14ac:dyDescent="0.25">
      <c r="B11" s="174" t="s">
        <v>24</v>
      </c>
      <c r="C11" s="173"/>
      <c r="D11" s="173"/>
      <c r="E11" s="173"/>
      <c r="F11" s="173"/>
      <c r="G11" s="55">
        <v>631645.07999999996</v>
      </c>
      <c r="H11" s="55">
        <v>691350.68</v>
      </c>
      <c r="I11" s="55">
        <v>691350.68</v>
      </c>
      <c r="J11" s="55">
        <v>691788.4</v>
      </c>
      <c r="K11" s="54">
        <f t="shared" si="0"/>
        <v>109.52169531661676</v>
      </c>
      <c r="L11" s="54">
        <f t="shared" si="1"/>
        <v>100.06331374404664</v>
      </c>
    </row>
    <row r="12" spans="1:13" ht="15" customHeight="1" x14ac:dyDescent="0.25">
      <c r="B12" s="175" t="s">
        <v>1</v>
      </c>
      <c r="C12" s="176"/>
      <c r="D12" s="176"/>
      <c r="E12" s="176"/>
      <c r="F12" s="177"/>
      <c r="G12" s="54">
        <v>629550.02</v>
      </c>
      <c r="H12" s="54">
        <v>692200.74</v>
      </c>
      <c r="I12" s="54">
        <v>692200.74</v>
      </c>
      <c r="J12" s="54">
        <v>690638.54</v>
      </c>
      <c r="K12" s="54">
        <f t="shared" si="0"/>
        <v>109.70352125475272</v>
      </c>
      <c r="L12" s="54">
        <f t="shared" si="1"/>
        <v>99.774314023414661</v>
      </c>
    </row>
    <row r="13" spans="1:13" ht="15" customHeight="1" x14ac:dyDescent="0.25">
      <c r="B13" s="178" t="s">
        <v>26</v>
      </c>
      <c r="C13" s="172"/>
      <c r="D13" s="172"/>
      <c r="E13" s="172"/>
      <c r="F13" s="172"/>
      <c r="G13" s="55">
        <v>704.25</v>
      </c>
      <c r="H13" s="55">
        <v>1496.02</v>
      </c>
      <c r="I13" s="55">
        <v>1496.02</v>
      </c>
      <c r="J13" s="55">
        <v>726.63</v>
      </c>
      <c r="K13" s="54">
        <f t="shared" si="0"/>
        <v>103.17784877529286</v>
      </c>
      <c r="L13" s="54">
        <f t="shared" si="1"/>
        <v>48.570874720926192</v>
      </c>
    </row>
    <row r="14" spans="1:13" x14ac:dyDescent="0.25">
      <c r="B14" s="174" t="s">
        <v>27</v>
      </c>
      <c r="C14" s="173"/>
      <c r="D14" s="173"/>
      <c r="E14" s="173"/>
      <c r="F14" s="173"/>
      <c r="G14" s="55">
        <v>630254.56999999995</v>
      </c>
      <c r="H14" s="55">
        <v>695169.99</v>
      </c>
      <c r="I14" s="55">
        <v>695169.99</v>
      </c>
      <c r="J14" s="55">
        <v>691365.17</v>
      </c>
      <c r="K14" s="54">
        <f t="shared" si="0"/>
        <v>109.69617721296333</v>
      </c>
      <c r="L14" s="54">
        <f t="shared" si="1"/>
        <v>99.452677754400767</v>
      </c>
    </row>
    <row r="15" spans="1:13" x14ac:dyDescent="0.25">
      <c r="B15" s="179" t="s">
        <v>207</v>
      </c>
      <c r="C15" s="169"/>
      <c r="D15" s="169"/>
      <c r="E15" s="169"/>
      <c r="F15" s="169"/>
      <c r="G15" s="54">
        <v>1390.51</v>
      </c>
      <c r="H15" s="54">
        <v>-3819.31</v>
      </c>
      <c r="I15" s="54">
        <v>-3819.31</v>
      </c>
      <c r="J15" s="180">
        <v>423.23</v>
      </c>
      <c r="K15" s="54"/>
      <c r="L15" s="54"/>
    </row>
    <row r="16" spans="1:13" ht="15" customHeight="1" x14ac:dyDescent="0.25">
      <c r="B16" s="158"/>
      <c r="C16" s="181"/>
      <c r="D16" s="181"/>
      <c r="E16" s="181"/>
      <c r="F16" s="181"/>
      <c r="G16" s="181"/>
      <c r="H16" s="181"/>
      <c r="I16" s="182"/>
      <c r="J16" s="182"/>
      <c r="K16" s="182"/>
      <c r="L16" s="182"/>
    </row>
    <row r="17" spans="1:49" ht="18" x14ac:dyDescent="0.25">
      <c r="B17" s="162" t="s">
        <v>57</v>
      </c>
      <c r="C17" s="162"/>
      <c r="D17" s="162"/>
      <c r="E17" s="162"/>
      <c r="F17" s="162"/>
      <c r="G17" s="181"/>
      <c r="H17" s="181"/>
      <c r="I17" s="182"/>
      <c r="J17" s="182"/>
      <c r="K17" s="182"/>
      <c r="L17" s="182"/>
      <c r="M17" s="1"/>
    </row>
    <row r="18" spans="1:49" ht="22.5" customHeight="1" x14ac:dyDescent="0.25">
      <c r="B18" s="164" t="s">
        <v>6</v>
      </c>
      <c r="C18" s="164"/>
      <c r="D18" s="164"/>
      <c r="E18" s="164"/>
      <c r="F18" s="164"/>
      <c r="G18" s="119" t="s">
        <v>65</v>
      </c>
      <c r="H18" s="165" t="s">
        <v>59</v>
      </c>
      <c r="I18" s="165" t="s">
        <v>60</v>
      </c>
      <c r="J18" s="119" t="s">
        <v>61</v>
      </c>
      <c r="K18" s="165" t="s">
        <v>23</v>
      </c>
      <c r="L18" s="165" t="s">
        <v>52</v>
      </c>
      <c r="M18" s="1"/>
    </row>
    <row r="19" spans="1:49" ht="25.5" customHeight="1" x14ac:dyDescent="0.25">
      <c r="A19" s="32"/>
      <c r="B19" s="131">
        <v>1</v>
      </c>
      <c r="C19" s="131"/>
      <c r="D19" s="131"/>
      <c r="E19" s="131"/>
      <c r="F19" s="131"/>
      <c r="G19" s="166">
        <v>2</v>
      </c>
      <c r="H19" s="167">
        <v>3</v>
      </c>
      <c r="I19" s="167">
        <v>4</v>
      </c>
      <c r="J19" s="167">
        <v>5</v>
      </c>
      <c r="K19" s="167" t="s">
        <v>37</v>
      </c>
      <c r="L19" s="167" t="s">
        <v>38</v>
      </c>
    </row>
    <row r="20" spans="1:49" x14ac:dyDescent="0.25">
      <c r="B20" s="171" t="s">
        <v>28</v>
      </c>
      <c r="C20" s="171"/>
      <c r="D20" s="171"/>
      <c r="E20" s="171"/>
      <c r="F20" s="171"/>
      <c r="G20" s="18"/>
      <c r="H20" s="18"/>
      <c r="I20" s="18"/>
      <c r="J20" s="18"/>
      <c r="K20" s="18"/>
      <c r="L20" s="18"/>
    </row>
    <row r="21" spans="1:49" ht="15.75" customHeight="1" x14ac:dyDescent="0.25">
      <c r="B21" s="171" t="s">
        <v>29</v>
      </c>
      <c r="C21" s="172"/>
      <c r="D21" s="172"/>
      <c r="E21" s="172"/>
      <c r="F21" s="172"/>
      <c r="G21" s="18"/>
      <c r="H21" s="18"/>
      <c r="I21" s="18"/>
      <c r="J21" s="18"/>
      <c r="K21" s="18"/>
      <c r="L21" s="18"/>
    </row>
    <row r="22" spans="1:49" ht="15" customHeight="1" x14ac:dyDescent="0.25">
      <c r="A22" s="156"/>
      <c r="B22" s="183" t="s">
        <v>53</v>
      </c>
      <c r="C22" s="183"/>
      <c r="D22" s="183"/>
      <c r="E22" s="183"/>
      <c r="F22" s="183"/>
      <c r="G22" s="184"/>
      <c r="H22" s="184"/>
      <c r="I22" s="184"/>
      <c r="J22" s="184"/>
      <c r="K22" s="184"/>
      <c r="L22" s="184"/>
    </row>
    <row r="23" spans="1:49" ht="15" customHeight="1" x14ac:dyDescent="0.25">
      <c r="A23" s="156"/>
      <c r="B23" s="183" t="s">
        <v>208</v>
      </c>
      <c r="C23" s="183"/>
      <c r="D23" s="183"/>
      <c r="E23" s="183"/>
      <c r="F23" s="183"/>
      <c r="G23" s="184"/>
      <c r="H23" s="184"/>
      <c r="I23" s="184"/>
      <c r="J23" s="184"/>
      <c r="K23" s="184"/>
      <c r="L23" s="184"/>
    </row>
    <row r="24" spans="1:49" s="28" customFormat="1" ht="15" customHeight="1" x14ac:dyDescent="0.25">
      <c r="A24"/>
      <c r="B24" s="179" t="s">
        <v>209</v>
      </c>
      <c r="C24" s="169"/>
      <c r="D24" s="169"/>
      <c r="E24" s="169"/>
      <c r="F24" s="169"/>
      <c r="G24" s="184"/>
      <c r="H24" s="184"/>
      <c r="I24" s="184"/>
      <c r="J24" s="184"/>
      <c r="K24" s="184"/>
      <c r="L24" s="18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8" customFormat="1" ht="15" customHeight="1" x14ac:dyDescent="0.25">
      <c r="A25"/>
      <c r="B25" s="185"/>
      <c r="C25" s="186"/>
      <c r="D25" s="186"/>
      <c r="E25" s="186"/>
      <c r="F25" s="186"/>
      <c r="G25" s="187"/>
      <c r="H25" s="187"/>
      <c r="I25" s="187"/>
      <c r="J25" s="187"/>
      <c r="K25" s="187"/>
      <c r="L25" s="15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15" customHeight="1" x14ac:dyDescent="0.25">
      <c r="A26"/>
      <c r="B26" s="188" t="s">
        <v>210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15.75" customHeight="1" x14ac:dyDescent="0.25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1:49" x14ac:dyDescent="0.25">
      <c r="B28" s="190" t="s">
        <v>62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</row>
    <row r="29" spans="1:49" x14ac:dyDescent="0.25">
      <c r="B29" s="190" t="s">
        <v>66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</row>
    <row r="30" spans="1:49" ht="15" customHeight="1" x14ac:dyDescent="0.25">
      <c r="B30" s="190" t="s">
        <v>67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</row>
    <row r="31" spans="1:49" ht="38.25" customHeight="1" x14ac:dyDescent="0.25"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49" ht="15" customHeight="1" x14ac:dyDescent="0.25"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2:12" ht="15" customHeight="1" x14ac:dyDescent="0.25">
      <c r="B33" s="192" t="s">
        <v>68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</row>
    <row r="34" spans="2:12" ht="36.75" customHeight="1" x14ac:dyDescent="0.25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</row>
  </sheetData>
  <mergeCells count="29">
    <mergeCell ref="B26:L26"/>
    <mergeCell ref="B28:L28"/>
    <mergeCell ref="B29:L29"/>
    <mergeCell ref="B30:L31"/>
    <mergeCell ref="B32:F32"/>
    <mergeCell ref="G32:K32"/>
    <mergeCell ref="B3:D3"/>
    <mergeCell ref="B4:K4"/>
    <mergeCell ref="B6:F6"/>
    <mergeCell ref="B15:F15"/>
    <mergeCell ref="B17:F17"/>
    <mergeCell ref="B1:L1"/>
    <mergeCell ref="B33:L34"/>
    <mergeCell ref="B12:F12"/>
    <mergeCell ref="B22:F22"/>
    <mergeCell ref="B10:F10"/>
    <mergeCell ref="B11:F11"/>
    <mergeCell ref="B8:F8"/>
    <mergeCell ref="B9:F9"/>
    <mergeCell ref="B14:F14"/>
    <mergeCell ref="B13:F13"/>
    <mergeCell ref="B7:F7"/>
    <mergeCell ref="B23:F23"/>
    <mergeCell ref="B18:F18"/>
    <mergeCell ref="B24:F24"/>
    <mergeCell ref="B19:F19"/>
    <mergeCell ref="B20:F20"/>
    <mergeCell ref="B21:F21"/>
    <mergeCell ref="B2:K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96"/>
  <sheetViews>
    <sheetView topLeftCell="C60" zoomScale="90" zoomScaleNormal="90" workbookViewId="0">
      <selection activeCell="J74" sqref="J7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ht="15.75" customHeight="1" x14ac:dyDescent="0.25">
      <c r="B2" s="130" t="s">
        <v>10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8" x14ac:dyDescent="0.2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ht="15.75" customHeight="1" x14ac:dyDescent="0.25">
      <c r="B4" s="130" t="s">
        <v>55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8" x14ac:dyDescent="0.2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2:12" ht="15.75" customHeight="1" x14ac:dyDescent="0.25">
      <c r="B6" s="130" t="s">
        <v>39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2:12" ht="18" x14ac:dyDescent="0.25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2:12" ht="45" customHeight="1" x14ac:dyDescent="0.25">
      <c r="B8" s="135" t="s">
        <v>6</v>
      </c>
      <c r="C8" s="136"/>
      <c r="D8" s="136"/>
      <c r="E8" s="136"/>
      <c r="F8" s="137"/>
      <c r="G8" s="27" t="s">
        <v>65</v>
      </c>
      <c r="H8" s="27" t="s">
        <v>59</v>
      </c>
      <c r="I8" s="27" t="s">
        <v>60</v>
      </c>
      <c r="J8" s="27" t="s">
        <v>61</v>
      </c>
      <c r="K8" s="27" t="s">
        <v>23</v>
      </c>
      <c r="L8" s="27" t="s">
        <v>52</v>
      </c>
    </row>
    <row r="9" spans="2:12" x14ac:dyDescent="0.25">
      <c r="B9" s="132">
        <v>1</v>
      </c>
      <c r="C9" s="133"/>
      <c r="D9" s="133"/>
      <c r="E9" s="133"/>
      <c r="F9" s="134"/>
      <c r="G9" s="29">
        <v>2</v>
      </c>
      <c r="H9" s="29">
        <v>3</v>
      </c>
      <c r="I9" s="29">
        <v>4</v>
      </c>
      <c r="J9" s="29">
        <v>5</v>
      </c>
      <c r="K9" s="29" t="s">
        <v>37</v>
      </c>
      <c r="L9" s="29" t="s">
        <v>38</v>
      </c>
    </row>
    <row r="10" spans="2:12" x14ac:dyDescent="0.25">
      <c r="B10" s="6"/>
      <c r="C10" s="6"/>
      <c r="D10" s="6"/>
      <c r="E10" s="6"/>
      <c r="F10" s="6" t="s">
        <v>51</v>
      </c>
      <c r="G10" s="44">
        <f>SUM(G11+G30)</f>
        <v>631645.08000000007</v>
      </c>
      <c r="H10" s="44">
        <f>SUM(H11+H30)</f>
        <v>691350.67999999993</v>
      </c>
      <c r="I10" s="44">
        <f>SUM(I11+I30)</f>
        <v>691350.67999999993</v>
      </c>
      <c r="J10" s="50">
        <f>SUM(J11+J30)</f>
        <v>691788.4</v>
      </c>
      <c r="K10" s="51">
        <f>SUM(J10/G10)*100</f>
        <v>109.52169531661673</v>
      </c>
      <c r="L10" s="51">
        <f>SUM(J10/I10)*100</f>
        <v>100.06331374404667</v>
      </c>
    </row>
    <row r="11" spans="2:12" x14ac:dyDescent="0.25">
      <c r="B11" s="6">
        <v>6</v>
      </c>
      <c r="C11" s="6"/>
      <c r="D11" s="6"/>
      <c r="E11" s="6"/>
      <c r="F11" s="6" t="s">
        <v>2</v>
      </c>
      <c r="G11" s="46">
        <f>SUM(G12+G18+G21+G24+G27)</f>
        <v>631482.58000000007</v>
      </c>
      <c r="H11" s="46">
        <f>SUM(H12+H18+H21+H24+H27)</f>
        <v>691138.32</v>
      </c>
      <c r="I11" s="46">
        <f>SUM(I12+I18+I21+I24+I27)</f>
        <v>691138.32</v>
      </c>
      <c r="J11" s="52">
        <f>SUM(J12+J18+J21+J24+J27)</f>
        <v>691695.4</v>
      </c>
      <c r="K11" s="51">
        <f>SUM(J11/G11)*100</f>
        <v>109.53515138929089</v>
      </c>
      <c r="L11" s="51">
        <f>SUM(J11/I11)*100</f>
        <v>100.08060325753607</v>
      </c>
    </row>
    <row r="12" spans="2:12" ht="25.5" x14ac:dyDescent="0.25">
      <c r="B12" s="6"/>
      <c r="C12" s="6">
        <v>63</v>
      </c>
      <c r="D12" s="6"/>
      <c r="E12" s="6"/>
      <c r="F12" s="6" t="s">
        <v>14</v>
      </c>
      <c r="G12" s="44">
        <v>562376.04</v>
      </c>
      <c r="H12" s="44">
        <v>626576.15</v>
      </c>
      <c r="I12" s="44">
        <v>626576.15</v>
      </c>
      <c r="J12" s="51">
        <v>627393.85</v>
      </c>
      <c r="K12" s="51">
        <f>SUM(J12/G12)*100</f>
        <v>111.5612695732912</v>
      </c>
      <c r="L12" s="51">
        <f>SUM(J12/I12)*100</f>
        <v>100.13050289258535</v>
      </c>
    </row>
    <row r="13" spans="2:12" x14ac:dyDescent="0.25">
      <c r="B13" s="7"/>
      <c r="C13" s="7"/>
      <c r="D13" s="7">
        <v>634</v>
      </c>
      <c r="E13" s="7"/>
      <c r="F13" s="7" t="s">
        <v>69</v>
      </c>
      <c r="G13" s="40"/>
      <c r="H13" s="40"/>
      <c r="I13" s="40"/>
      <c r="J13" s="49"/>
      <c r="K13" s="49"/>
      <c r="L13" s="49"/>
    </row>
    <row r="14" spans="2:12" x14ac:dyDescent="0.25">
      <c r="B14" s="7"/>
      <c r="C14" s="7"/>
      <c r="D14" s="7"/>
      <c r="E14" s="7">
        <v>6341</v>
      </c>
      <c r="F14" s="7" t="s">
        <v>70</v>
      </c>
      <c r="G14" s="40"/>
      <c r="H14" s="40"/>
      <c r="I14" s="40"/>
      <c r="J14" s="49"/>
      <c r="K14" s="49"/>
      <c r="L14" s="49"/>
    </row>
    <row r="15" spans="2:12" ht="25.5" x14ac:dyDescent="0.25">
      <c r="B15" s="7"/>
      <c r="C15" s="7"/>
      <c r="D15" s="7">
        <v>636</v>
      </c>
      <c r="E15" s="7"/>
      <c r="F15" s="21" t="s">
        <v>71</v>
      </c>
      <c r="G15" s="40">
        <v>562376.04</v>
      </c>
      <c r="H15" s="40">
        <v>626576.15</v>
      </c>
      <c r="I15" s="40">
        <v>626576.15</v>
      </c>
      <c r="J15" s="49">
        <v>627393.85</v>
      </c>
      <c r="K15" s="49">
        <f t="shared" ref="K15:K33" si="0">SUM(J15/G15)*100</f>
        <v>111.5612695732912</v>
      </c>
      <c r="L15" s="49">
        <f t="shared" ref="L15:L33" si="1">SUM(J15/I15)*100</f>
        <v>100.13050289258535</v>
      </c>
    </row>
    <row r="16" spans="2:12" ht="25.5" x14ac:dyDescent="0.25">
      <c r="B16" s="7"/>
      <c r="C16" s="7"/>
      <c r="D16" s="7"/>
      <c r="E16" s="7">
        <v>6361</v>
      </c>
      <c r="F16" s="21" t="s">
        <v>72</v>
      </c>
      <c r="G16" s="40">
        <v>561738.04</v>
      </c>
      <c r="H16" s="40">
        <v>626138.16</v>
      </c>
      <c r="I16" s="40">
        <v>626138.16</v>
      </c>
      <c r="J16" s="49">
        <v>627250.56999999995</v>
      </c>
      <c r="K16" s="49">
        <f t="shared" si="0"/>
        <v>111.66246992993388</v>
      </c>
      <c r="L16" s="49">
        <f t="shared" si="1"/>
        <v>100.17766206742613</v>
      </c>
    </row>
    <row r="17" spans="2:12" ht="25.5" x14ac:dyDescent="0.25">
      <c r="B17" s="7"/>
      <c r="C17" s="7"/>
      <c r="D17" s="8"/>
      <c r="E17" s="8">
        <v>6362</v>
      </c>
      <c r="F17" s="43" t="s">
        <v>73</v>
      </c>
      <c r="G17" s="40">
        <v>638</v>
      </c>
      <c r="H17" s="40">
        <v>437.99</v>
      </c>
      <c r="I17" s="40">
        <v>437.99</v>
      </c>
      <c r="J17" s="49">
        <v>133.28</v>
      </c>
      <c r="K17" s="49">
        <f t="shared" si="0"/>
        <v>20.890282131661444</v>
      </c>
      <c r="L17" s="49">
        <f t="shared" si="1"/>
        <v>30.429918491289754</v>
      </c>
    </row>
    <row r="18" spans="2:12" x14ac:dyDescent="0.25">
      <c r="B18" s="7"/>
      <c r="C18" s="17">
        <v>64</v>
      </c>
      <c r="D18" s="45"/>
      <c r="E18" s="45"/>
      <c r="F18" s="6" t="s">
        <v>74</v>
      </c>
      <c r="G18" s="44">
        <v>1.18</v>
      </c>
      <c r="H18" s="44">
        <v>1.99</v>
      </c>
      <c r="I18" s="44">
        <v>1.99</v>
      </c>
      <c r="J18" s="51">
        <v>0.66</v>
      </c>
      <c r="K18" s="51">
        <f t="shared" si="0"/>
        <v>55.932203389830512</v>
      </c>
      <c r="L18" s="51">
        <f t="shared" si="1"/>
        <v>33.165829145728644</v>
      </c>
    </row>
    <row r="19" spans="2:12" x14ac:dyDescent="0.25">
      <c r="B19" s="7"/>
      <c r="C19" s="7"/>
      <c r="D19" s="8">
        <v>641</v>
      </c>
      <c r="E19" s="8"/>
      <c r="F19" s="11" t="s">
        <v>75</v>
      </c>
      <c r="G19" s="40">
        <v>1.18</v>
      </c>
      <c r="H19" s="40">
        <v>1.99</v>
      </c>
      <c r="I19" s="40">
        <v>1.99</v>
      </c>
      <c r="J19" s="49">
        <v>0.66</v>
      </c>
      <c r="K19" s="49">
        <f t="shared" si="0"/>
        <v>55.932203389830512</v>
      </c>
      <c r="L19" s="49">
        <f t="shared" si="1"/>
        <v>33.165829145728644</v>
      </c>
    </row>
    <row r="20" spans="2:12" ht="15.75" customHeight="1" x14ac:dyDescent="0.25">
      <c r="B20" s="7"/>
      <c r="C20" s="7"/>
      <c r="D20" s="8"/>
      <c r="E20" s="8">
        <v>6413</v>
      </c>
      <c r="F20" s="11" t="s">
        <v>76</v>
      </c>
      <c r="G20" s="40">
        <v>1.18</v>
      </c>
      <c r="H20" s="40">
        <v>1.99</v>
      </c>
      <c r="I20" s="40">
        <v>1.99</v>
      </c>
      <c r="J20" s="49">
        <v>0.66</v>
      </c>
      <c r="K20" s="49">
        <f t="shared" si="0"/>
        <v>55.932203389830512</v>
      </c>
      <c r="L20" s="49">
        <f t="shared" si="1"/>
        <v>33.165829145728644</v>
      </c>
    </row>
    <row r="21" spans="2:12" ht="15.75" customHeight="1" x14ac:dyDescent="0.25">
      <c r="B21" s="7"/>
      <c r="C21" s="17">
        <v>65</v>
      </c>
      <c r="D21" s="45"/>
      <c r="E21" s="45"/>
      <c r="F21" s="6" t="s">
        <v>77</v>
      </c>
      <c r="G21" s="44">
        <v>3527.89</v>
      </c>
      <c r="H21" s="44">
        <v>66.36</v>
      </c>
      <c r="I21" s="44">
        <v>66.36</v>
      </c>
      <c r="J21" s="51"/>
      <c r="K21" s="51">
        <f t="shared" si="0"/>
        <v>0</v>
      </c>
      <c r="L21" s="51">
        <f t="shared" si="1"/>
        <v>0</v>
      </c>
    </row>
    <row r="22" spans="2:12" ht="15.75" customHeight="1" x14ac:dyDescent="0.25">
      <c r="B22" s="7"/>
      <c r="C22" s="7"/>
      <c r="D22" s="8">
        <v>652</v>
      </c>
      <c r="E22" s="8"/>
      <c r="F22" s="11" t="s">
        <v>78</v>
      </c>
      <c r="G22" s="40">
        <v>3527.89</v>
      </c>
      <c r="H22" s="40">
        <v>66.36</v>
      </c>
      <c r="I22" s="40">
        <v>66.36</v>
      </c>
      <c r="J22" s="49"/>
      <c r="K22" s="49">
        <f t="shared" si="0"/>
        <v>0</v>
      </c>
      <c r="L22" s="49">
        <f t="shared" si="1"/>
        <v>0</v>
      </c>
    </row>
    <row r="23" spans="2:12" ht="15.75" customHeight="1" x14ac:dyDescent="0.25">
      <c r="B23" s="7"/>
      <c r="C23" s="7"/>
      <c r="D23" s="8"/>
      <c r="E23" s="8">
        <v>6526</v>
      </c>
      <c r="F23" s="11" t="s">
        <v>79</v>
      </c>
      <c r="G23" s="40">
        <v>3527.89</v>
      </c>
      <c r="H23" s="40">
        <v>66.36</v>
      </c>
      <c r="I23" s="40">
        <v>66.36</v>
      </c>
      <c r="J23" s="49"/>
      <c r="K23" s="49">
        <f t="shared" si="0"/>
        <v>0</v>
      </c>
      <c r="L23" s="49">
        <f t="shared" si="1"/>
        <v>0</v>
      </c>
    </row>
    <row r="24" spans="2:12" ht="25.5" x14ac:dyDescent="0.25">
      <c r="B24" s="7"/>
      <c r="C24" s="17">
        <v>66</v>
      </c>
      <c r="D24" s="45"/>
      <c r="E24" s="45"/>
      <c r="F24" s="6" t="s">
        <v>16</v>
      </c>
      <c r="G24" s="44">
        <v>584.57000000000005</v>
      </c>
      <c r="H24" s="44">
        <v>661.62</v>
      </c>
      <c r="I24" s="44">
        <v>661.62</v>
      </c>
      <c r="J24" s="51">
        <v>953.96</v>
      </c>
      <c r="K24" s="51">
        <f t="shared" si="0"/>
        <v>163.19003712130282</v>
      </c>
      <c r="L24" s="51">
        <f t="shared" si="1"/>
        <v>144.18548411474865</v>
      </c>
    </row>
    <row r="25" spans="2:12" ht="25.5" x14ac:dyDescent="0.25">
      <c r="B25" s="7"/>
      <c r="C25" s="7"/>
      <c r="D25" s="8">
        <v>661</v>
      </c>
      <c r="E25" s="8"/>
      <c r="F25" s="11" t="s">
        <v>30</v>
      </c>
      <c r="G25" s="40">
        <v>584.57000000000005</v>
      </c>
      <c r="H25" s="40">
        <v>661.62</v>
      </c>
      <c r="I25" s="40">
        <v>661.62</v>
      </c>
      <c r="J25" s="49">
        <v>953.96</v>
      </c>
      <c r="K25" s="49">
        <f t="shared" si="0"/>
        <v>163.19003712130282</v>
      </c>
      <c r="L25" s="49">
        <f t="shared" si="1"/>
        <v>144.18548411474865</v>
      </c>
    </row>
    <row r="26" spans="2:12" x14ac:dyDescent="0.25">
      <c r="B26" s="7"/>
      <c r="C26" s="17"/>
      <c r="D26" s="8"/>
      <c r="E26" s="8">
        <v>6615</v>
      </c>
      <c r="F26" s="11" t="s">
        <v>80</v>
      </c>
      <c r="G26" s="40">
        <v>584.57000000000005</v>
      </c>
      <c r="H26" s="40">
        <v>661.62</v>
      </c>
      <c r="I26" s="40">
        <v>661.62</v>
      </c>
      <c r="J26" s="49">
        <v>953.96</v>
      </c>
      <c r="K26" s="49">
        <f t="shared" si="0"/>
        <v>163.19003712130282</v>
      </c>
      <c r="L26" s="49">
        <f t="shared" si="1"/>
        <v>144.18548411474865</v>
      </c>
    </row>
    <row r="27" spans="2:12" ht="25.5" x14ac:dyDescent="0.25">
      <c r="B27" s="7"/>
      <c r="C27" s="17">
        <v>67</v>
      </c>
      <c r="D27" s="45"/>
      <c r="E27" s="45"/>
      <c r="F27" s="6" t="s">
        <v>81</v>
      </c>
      <c r="G27" s="44">
        <v>64992.9</v>
      </c>
      <c r="H27" s="44">
        <v>63832.2</v>
      </c>
      <c r="I27" s="44">
        <v>63832.2</v>
      </c>
      <c r="J27" s="51">
        <v>63346.93</v>
      </c>
      <c r="K27" s="51">
        <f t="shared" si="0"/>
        <v>97.467461830446084</v>
      </c>
      <c r="L27" s="51">
        <f t="shared" si="1"/>
        <v>99.239772403269839</v>
      </c>
    </row>
    <row r="28" spans="2:12" ht="25.5" x14ac:dyDescent="0.25">
      <c r="B28" s="7"/>
      <c r="C28" s="42"/>
      <c r="D28" s="8">
        <v>671</v>
      </c>
      <c r="E28" s="8"/>
      <c r="F28" s="11" t="s">
        <v>82</v>
      </c>
      <c r="G28" s="40">
        <v>64992.9</v>
      </c>
      <c r="H28" s="40">
        <v>63832.2</v>
      </c>
      <c r="I28" s="40">
        <v>63832.2</v>
      </c>
      <c r="J28" s="49">
        <v>63346.93</v>
      </c>
      <c r="K28" s="49">
        <f t="shared" si="0"/>
        <v>97.467461830446084</v>
      </c>
      <c r="L28" s="49">
        <f t="shared" si="1"/>
        <v>99.239772403269839</v>
      </c>
    </row>
    <row r="29" spans="2:12" ht="25.5" x14ac:dyDescent="0.25">
      <c r="B29" s="7"/>
      <c r="C29" s="42"/>
      <c r="D29" s="8"/>
      <c r="E29" s="8">
        <v>6711</v>
      </c>
      <c r="F29" s="11" t="s">
        <v>83</v>
      </c>
      <c r="G29" s="40">
        <v>33404.86</v>
      </c>
      <c r="H29" s="40">
        <v>63832.2</v>
      </c>
      <c r="I29" s="40">
        <v>63832.2</v>
      </c>
      <c r="J29" s="49">
        <v>63346.93</v>
      </c>
      <c r="K29" s="49">
        <f t="shared" si="0"/>
        <v>189.63387363395626</v>
      </c>
      <c r="L29" s="49">
        <f t="shared" si="1"/>
        <v>99.239772403269839</v>
      </c>
    </row>
    <row r="30" spans="2:12" x14ac:dyDescent="0.25">
      <c r="B30" s="17">
        <v>7</v>
      </c>
      <c r="C30" s="7"/>
      <c r="D30" s="8"/>
      <c r="E30" s="8"/>
      <c r="F30" s="11" t="s">
        <v>21</v>
      </c>
      <c r="G30" s="48">
        <v>162.5</v>
      </c>
      <c r="H30" s="48">
        <v>212.36</v>
      </c>
      <c r="I30" s="48">
        <v>212.36</v>
      </c>
      <c r="J30" s="48">
        <v>93</v>
      </c>
      <c r="K30" s="49">
        <f t="shared" si="0"/>
        <v>57.230769230769226</v>
      </c>
      <c r="L30" s="49">
        <f t="shared" si="1"/>
        <v>43.793558108871721</v>
      </c>
    </row>
    <row r="31" spans="2:12" ht="25.5" x14ac:dyDescent="0.25">
      <c r="B31" s="7"/>
      <c r="C31" s="17">
        <v>72</v>
      </c>
      <c r="D31" s="8"/>
      <c r="E31" s="8"/>
      <c r="F31" s="118" t="s">
        <v>22</v>
      </c>
      <c r="G31" s="48">
        <v>162.5</v>
      </c>
      <c r="H31" s="48">
        <v>212.36</v>
      </c>
      <c r="I31" s="48">
        <v>212.36</v>
      </c>
      <c r="J31" s="48">
        <v>93</v>
      </c>
      <c r="K31" s="49">
        <f t="shared" si="0"/>
        <v>57.230769230769226</v>
      </c>
      <c r="L31" s="49">
        <f t="shared" si="1"/>
        <v>43.793558108871721</v>
      </c>
    </row>
    <row r="32" spans="2:12" x14ac:dyDescent="0.25">
      <c r="B32" s="7"/>
      <c r="C32" s="7"/>
      <c r="D32" s="7">
        <v>721</v>
      </c>
      <c r="E32" s="7"/>
      <c r="F32" s="21" t="s">
        <v>31</v>
      </c>
      <c r="G32" s="48">
        <v>162.5</v>
      </c>
      <c r="H32" s="48">
        <v>212.36</v>
      </c>
      <c r="I32" s="48">
        <v>212.36</v>
      </c>
      <c r="J32" s="48">
        <v>93</v>
      </c>
      <c r="K32" s="49">
        <f t="shared" si="0"/>
        <v>57.230769230769226</v>
      </c>
      <c r="L32" s="49">
        <f t="shared" si="1"/>
        <v>43.793558108871721</v>
      </c>
    </row>
    <row r="33" spans="2:12" x14ac:dyDescent="0.25">
      <c r="B33" s="7"/>
      <c r="C33" s="7"/>
      <c r="D33" s="7"/>
      <c r="E33" s="7">
        <v>7211</v>
      </c>
      <c r="F33" s="21" t="s">
        <v>32</v>
      </c>
      <c r="G33" s="48">
        <v>162.5</v>
      </c>
      <c r="H33" s="48">
        <v>212.36</v>
      </c>
      <c r="I33" s="48">
        <v>212.36</v>
      </c>
      <c r="J33" s="48">
        <v>93</v>
      </c>
      <c r="K33" s="49">
        <f t="shared" si="0"/>
        <v>57.230769230769226</v>
      </c>
      <c r="L33" s="49">
        <f t="shared" si="1"/>
        <v>43.793558108871721</v>
      </c>
    </row>
    <row r="34" spans="2:12" ht="18" x14ac:dyDescent="0.25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2:12" ht="25.5" x14ac:dyDescent="0.25">
      <c r="B35" s="135" t="s">
        <v>6</v>
      </c>
      <c r="C35" s="136"/>
      <c r="D35" s="136"/>
      <c r="E35" s="136"/>
      <c r="F35" s="137"/>
      <c r="G35" s="27" t="s">
        <v>65</v>
      </c>
      <c r="H35" s="27" t="s">
        <v>59</v>
      </c>
      <c r="I35" s="27" t="s">
        <v>60</v>
      </c>
      <c r="J35" s="27" t="s">
        <v>61</v>
      </c>
      <c r="K35" s="27" t="s">
        <v>23</v>
      </c>
      <c r="L35" s="27" t="s">
        <v>52</v>
      </c>
    </row>
    <row r="36" spans="2:12" x14ac:dyDescent="0.25">
      <c r="B36" s="132">
        <v>1</v>
      </c>
      <c r="C36" s="133"/>
      <c r="D36" s="133"/>
      <c r="E36" s="133"/>
      <c r="F36" s="134"/>
      <c r="G36" s="29">
        <v>2</v>
      </c>
      <c r="H36" s="29">
        <v>3</v>
      </c>
      <c r="I36" s="29">
        <v>4</v>
      </c>
      <c r="J36" s="29">
        <v>5</v>
      </c>
      <c r="K36" s="29" t="s">
        <v>37</v>
      </c>
      <c r="L36" s="29" t="s">
        <v>38</v>
      </c>
    </row>
    <row r="37" spans="2:12" x14ac:dyDescent="0.25">
      <c r="B37" s="6"/>
      <c r="C37" s="6"/>
      <c r="D37" s="6"/>
      <c r="E37" s="6"/>
      <c r="F37" s="6" t="s">
        <v>50</v>
      </c>
      <c r="G37" s="40">
        <f>SUM(G38+G85)</f>
        <v>630254.67000000004</v>
      </c>
      <c r="H37" s="40">
        <f>SUM(H38+H85)</f>
        <v>695169.99</v>
      </c>
      <c r="I37" s="40">
        <f>SUM(I38+I85)</f>
        <v>695169.99</v>
      </c>
      <c r="J37" s="40">
        <f>SUM(J38+J85)</f>
        <v>691365.17</v>
      </c>
      <c r="K37" s="49">
        <f t="shared" ref="K37:K70" si="2">SUM(J37/G37)*100</f>
        <v>109.69615980790751</v>
      </c>
      <c r="L37" s="49">
        <f t="shared" ref="L37:L70" si="3">SUM(J37/I37)*100</f>
        <v>99.452677754400767</v>
      </c>
    </row>
    <row r="38" spans="2:12" x14ac:dyDescent="0.25">
      <c r="B38" s="6">
        <v>3</v>
      </c>
      <c r="C38" s="6"/>
      <c r="D38" s="6"/>
      <c r="E38" s="6"/>
      <c r="F38" s="6" t="s">
        <v>3</v>
      </c>
      <c r="G38" s="40">
        <f>SUM(G39+G47+G74+G78+G81)</f>
        <v>629550.02</v>
      </c>
      <c r="H38" s="40">
        <f>SUM(H39+H47+H74+H78)</f>
        <v>692200.74</v>
      </c>
      <c r="I38" s="40">
        <f>SUM(I39+I47+I74+I78)</f>
        <v>692200.74</v>
      </c>
      <c r="J38" s="40">
        <f>SUM(J39+J47+J74+J78+J81)</f>
        <v>690638.54</v>
      </c>
      <c r="K38" s="49">
        <f t="shared" si="2"/>
        <v>109.70352125475272</v>
      </c>
      <c r="L38" s="49">
        <f t="shared" si="3"/>
        <v>99.774314023414661</v>
      </c>
    </row>
    <row r="39" spans="2:12" x14ac:dyDescent="0.25">
      <c r="B39" s="6"/>
      <c r="C39" s="11">
        <v>31</v>
      </c>
      <c r="D39" s="11"/>
      <c r="E39" s="11"/>
      <c r="F39" s="11" t="s">
        <v>4</v>
      </c>
      <c r="G39" s="40">
        <v>559423.65</v>
      </c>
      <c r="H39" s="40">
        <v>634640.02</v>
      </c>
      <c r="I39" s="40">
        <v>634640.02</v>
      </c>
      <c r="J39" s="49">
        <v>635699.31999999995</v>
      </c>
      <c r="K39" s="49">
        <f t="shared" si="2"/>
        <v>113.63468812947038</v>
      </c>
      <c r="L39" s="49">
        <f t="shared" si="3"/>
        <v>100.16691352051828</v>
      </c>
    </row>
    <row r="40" spans="2:12" x14ac:dyDescent="0.25">
      <c r="B40" s="7"/>
      <c r="C40" s="7"/>
      <c r="D40" s="7">
        <v>311</v>
      </c>
      <c r="E40" s="7"/>
      <c r="F40" s="7" t="s">
        <v>33</v>
      </c>
      <c r="G40" s="40">
        <v>462370.07</v>
      </c>
      <c r="H40" s="40">
        <v>516759.68</v>
      </c>
      <c r="I40" s="40">
        <v>516759.68</v>
      </c>
      <c r="J40" s="49">
        <v>518015.21</v>
      </c>
      <c r="K40" s="49">
        <f t="shared" si="2"/>
        <v>112.03476254421052</v>
      </c>
      <c r="L40" s="49">
        <f t="shared" si="3"/>
        <v>100.24296206700957</v>
      </c>
    </row>
    <row r="41" spans="2:12" x14ac:dyDescent="0.25">
      <c r="B41" s="7"/>
      <c r="C41" s="7"/>
      <c r="D41" s="7"/>
      <c r="E41" s="7">
        <v>3111</v>
      </c>
      <c r="F41" s="7" t="s">
        <v>34</v>
      </c>
      <c r="G41" s="40">
        <v>461865.62</v>
      </c>
      <c r="H41" s="40">
        <v>516759.68</v>
      </c>
      <c r="I41" s="40">
        <v>516759.68</v>
      </c>
      <c r="J41" s="49">
        <v>518015.21</v>
      </c>
      <c r="K41" s="49">
        <f t="shared" si="2"/>
        <v>112.15712700157245</v>
      </c>
      <c r="L41" s="49">
        <f t="shared" si="3"/>
        <v>100.24296206700957</v>
      </c>
    </row>
    <row r="42" spans="2:12" x14ac:dyDescent="0.25">
      <c r="B42" s="7"/>
      <c r="C42" s="7"/>
      <c r="D42" s="7"/>
      <c r="E42" s="7">
        <v>3113</v>
      </c>
      <c r="F42" s="7" t="s">
        <v>84</v>
      </c>
      <c r="G42" s="40">
        <v>504.45</v>
      </c>
      <c r="H42" s="40"/>
      <c r="I42" s="40"/>
      <c r="J42" s="49"/>
      <c r="K42" s="49">
        <f t="shared" si="2"/>
        <v>0</v>
      </c>
      <c r="L42" s="49"/>
    </row>
    <row r="43" spans="2:12" x14ac:dyDescent="0.25">
      <c r="B43" s="7"/>
      <c r="C43" s="7"/>
      <c r="D43" s="7">
        <v>312</v>
      </c>
      <c r="E43" s="7"/>
      <c r="F43" s="7" t="s">
        <v>85</v>
      </c>
      <c r="G43" s="40">
        <v>20765</v>
      </c>
      <c r="H43" s="40">
        <v>32600</v>
      </c>
      <c r="I43" s="40">
        <v>32600</v>
      </c>
      <c r="J43" s="49">
        <v>31311.58</v>
      </c>
      <c r="K43" s="49">
        <f t="shared" si="2"/>
        <v>150.79017577654707</v>
      </c>
      <c r="L43" s="49">
        <f t="shared" si="3"/>
        <v>96.047791411042951</v>
      </c>
    </row>
    <row r="44" spans="2:12" x14ac:dyDescent="0.25">
      <c r="B44" s="7"/>
      <c r="C44" s="7"/>
      <c r="D44" s="7"/>
      <c r="E44" s="7">
        <v>3121</v>
      </c>
      <c r="F44" s="7" t="s">
        <v>85</v>
      </c>
      <c r="G44" s="40">
        <v>20765</v>
      </c>
      <c r="H44" s="40">
        <v>32600</v>
      </c>
      <c r="I44" s="40">
        <v>32600</v>
      </c>
      <c r="J44" s="49">
        <v>31311.58</v>
      </c>
      <c r="K44" s="49">
        <f t="shared" si="2"/>
        <v>150.79017577654707</v>
      </c>
      <c r="L44" s="49">
        <f t="shared" si="3"/>
        <v>96.047791411042951</v>
      </c>
    </row>
    <row r="45" spans="2:12" x14ac:dyDescent="0.25">
      <c r="B45" s="7"/>
      <c r="C45" s="7"/>
      <c r="D45" s="7">
        <v>313</v>
      </c>
      <c r="E45" s="7"/>
      <c r="F45" s="7" t="s">
        <v>86</v>
      </c>
      <c r="G45" s="40">
        <v>76288.58</v>
      </c>
      <c r="H45" s="40">
        <v>85280.34</v>
      </c>
      <c r="I45" s="40">
        <v>85280.34</v>
      </c>
      <c r="J45" s="49">
        <v>86372.53</v>
      </c>
      <c r="K45" s="49">
        <f t="shared" si="2"/>
        <v>113.21816450116124</v>
      </c>
      <c r="L45" s="49">
        <f t="shared" si="3"/>
        <v>101.28070549437302</v>
      </c>
    </row>
    <row r="46" spans="2:12" x14ac:dyDescent="0.25">
      <c r="B46" s="7"/>
      <c r="C46" s="7"/>
      <c r="D46" s="7"/>
      <c r="E46" s="7">
        <v>3132</v>
      </c>
      <c r="F46" s="7" t="s">
        <v>87</v>
      </c>
      <c r="G46" s="40">
        <v>76288.58</v>
      </c>
      <c r="H46" s="40">
        <v>85280.34</v>
      </c>
      <c r="I46" s="40">
        <v>85280.34</v>
      </c>
      <c r="J46" s="49">
        <v>86372.53</v>
      </c>
      <c r="K46" s="49">
        <f t="shared" si="2"/>
        <v>113.21816450116124</v>
      </c>
      <c r="L46" s="49">
        <f t="shared" si="3"/>
        <v>101.28070549437302</v>
      </c>
    </row>
    <row r="47" spans="2:12" x14ac:dyDescent="0.25">
      <c r="B47" s="7"/>
      <c r="C47" s="7">
        <v>32</v>
      </c>
      <c r="D47" s="8"/>
      <c r="E47" s="8"/>
      <c r="F47" s="7" t="s">
        <v>11</v>
      </c>
      <c r="G47" s="40">
        <v>68441.05</v>
      </c>
      <c r="H47" s="40">
        <v>57299.73</v>
      </c>
      <c r="I47" s="40">
        <v>57299.73</v>
      </c>
      <c r="J47" s="49">
        <v>54599.92</v>
      </c>
      <c r="K47" s="49">
        <f t="shared" si="2"/>
        <v>79.776566841099012</v>
      </c>
      <c r="L47" s="49">
        <f t="shared" si="3"/>
        <v>95.288267501434987</v>
      </c>
    </row>
    <row r="48" spans="2:12" x14ac:dyDescent="0.25">
      <c r="B48" s="7"/>
      <c r="C48" s="7"/>
      <c r="D48" s="7">
        <v>321</v>
      </c>
      <c r="E48" s="7"/>
      <c r="F48" s="7" t="s">
        <v>35</v>
      </c>
      <c r="G48" s="40">
        <v>15666.45</v>
      </c>
      <c r="H48" s="40">
        <v>15656.95</v>
      </c>
      <c r="I48" s="40">
        <v>15656.95</v>
      </c>
      <c r="J48" s="49">
        <v>15221.51</v>
      </c>
      <c r="K48" s="49">
        <f t="shared" si="2"/>
        <v>97.159918169081067</v>
      </c>
      <c r="L48" s="49">
        <f t="shared" si="3"/>
        <v>97.21887085288003</v>
      </c>
    </row>
    <row r="49" spans="2:12" x14ac:dyDescent="0.25">
      <c r="B49" s="7"/>
      <c r="C49" s="17"/>
      <c r="D49" s="7"/>
      <c r="E49" s="7">
        <v>3211</v>
      </c>
      <c r="F49" s="21" t="s">
        <v>36</v>
      </c>
      <c r="G49" s="40">
        <v>897.52</v>
      </c>
      <c r="H49" s="40">
        <v>401.37</v>
      </c>
      <c r="I49" s="40">
        <v>401.37</v>
      </c>
      <c r="J49" s="49">
        <v>161.97</v>
      </c>
      <c r="K49" s="49">
        <f t="shared" si="2"/>
        <v>18.046394509314556</v>
      </c>
      <c r="L49" s="49">
        <f t="shared" si="3"/>
        <v>40.354286568502879</v>
      </c>
    </row>
    <row r="50" spans="2:12" ht="25.5" x14ac:dyDescent="0.25">
      <c r="B50" s="7"/>
      <c r="C50" s="17"/>
      <c r="D50" s="7"/>
      <c r="E50" s="7">
        <v>3212</v>
      </c>
      <c r="F50" s="21" t="s">
        <v>88</v>
      </c>
      <c r="G50" s="40">
        <v>14072.69</v>
      </c>
      <c r="H50" s="40">
        <v>14441.78</v>
      </c>
      <c r="I50" s="40">
        <v>14441.78</v>
      </c>
      <c r="J50" s="49">
        <v>14398.54</v>
      </c>
      <c r="K50" s="49">
        <f t="shared" si="2"/>
        <v>102.3154777089526</v>
      </c>
      <c r="L50" s="49">
        <f t="shared" si="3"/>
        <v>99.700590924387427</v>
      </c>
    </row>
    <row r="51" spans="2:12" x14ac:dyDescent="0.25">
      <c r="B51" s="7"/>
      <c r="C51" s="17"/>
      <c r="D51" s="7"/>
      <c r="E51" s="7">
        <v>3213</v>
      </c>
      <c r="F51" s="21" t="s">
        <v>89</v>
      </c>
      <c r="G51" s="40">
        <v>696.24</v>
      </c>
      <c r="H51" s="40">
        <v>813.8</v>
      </c>
      <c r="I51" s="40">
        <v>813.8</v>
      </c>
      <c r="J51" s="49">
        <v>661</v>
      </c>
      <c r="K51" s="49">
        <f t="shared" si="2"/>
        <v>94.938526944731706</v>
      </c>
      <c r="L51" s="49">
        <f t="shared" si="3"/>
        <v>81.223887933153122</v>
      </c>
    </row>
    <row r="52" spans="2:12" x14ac:dyDescent="0.25">
      <c r="B52" s="7"/>
      <c r="C52" s="17"/>
      <c r="D52" s="7">
        <v>322</v>
      </c>
      <c r="E52" s="7"/>
      <c r="F52" s="21" t="s">
        <v>90</v>
      </c>
      <c r="G52" s="40">
        <v>21948.16</v>
      </c>
      <c r="H52" s="40">
        <v>20181.240000000002</v>
      </c>
      <c r="I52" s="40">
        <v>20181.240000000002</v>
      </c>
      <c r="J52" s="49">
        <v>19126.650000000001</v>
      </c>
      <c r="K52" s="49">
        <f t="shared" si="2"/>
        <v>87.14466269609845</v>
      </c>
      <c r="L52" s="49">
        <f t="shared" si="3"/>
        <v>94.774404347800228</v>
      </c>
    </row>
    <row r="53" spans="2:12" x14ac:dyDescent="0.25">
      <c r="B53" s="7"/>
      <c r="C53" s="17"/>
      <c r="D53" s="7"/>
      <c r="E53" s="7">
        <v>3221</v>
      </c>
      <c r="F53" s="21" t="s">
        <v>91</v>
      </c>
      <c r="G53" s="40">
        <v>6205.63</v>
      </c>
      <c r="H53" s="40">
        <v>3734.01</v>
      </c>
      <c r="I53" s="40">
        <v>3734.01</v>
      </c>
      <c r="J53" s="49">
        <v>2679.26</v>
      </c>
      <c r="K53" s="49">
        <f t="shared" si="2"/>
        <v>43.17466558592762</v>
      </c>
      <c r="L53" s="49">
        <f t="shared" si="3"/>
        <v>71.75288764625698</v>
      </c>
    </row>
    <row r="54" spans="2:12" x14ac:dyDescent="0.25">
      <c r="B54" s="7"/>
      <c r="C54" s="17"/>
      <c r="D54" s="7"/>
      <c r="E54" s="7">
        <v>3222</v>
      </c>
      <c r="F54" s="21" t="s">
        <v>92</v>
      </c>
      <c r="G54" s="40">
        <v>4076.01</v>
      </c>
      <c r="H54" s="40">
        <v>4031.11</v>
      </c>
      <c r="I54" s="40">
        <v>4031.11</v>
      </c>
      <c r="J54" s="49">
        <v>3157.55</v>
      </c>
      <c r="K54" s="49">
        <f t="shared" si="2"/>
        <v>77.466689237759482</v>
      </c>
      <c r="L54" s="49">
        <f t="shared" si="3"/>
        <v>78.329541987194602</v>
      </c>
    </row>
    <row r="55" spans="2:12" x14ac:dyDescent="0.25">
      <c r="B55" s="7"/>
      <c r="C55" s="17"/>
      <c r="D55" s="7"/>
      <c r="E55" s="7">
        <v>3223</v>
      </c>
      <c r="F55" s="21" t="s">
        <v>93</v>
      </c>
      <c r="G55" s="40">
        <v>9070.92</v>
      </c>
      <c r="H55" s="40">
        <v>10816.18</v>
      </c>
      <c r="I55" s="40">
        <v>10816.18</v>
      </c>
      <c r="J55" s="49">
        <v>11968.71</v>
      </c>
      <c r="K55" s="49">
        <f t="shared" si="2"/>
        <v>131.94593271685781</v>
      </c>
      <c r="L55" s="49">
        <f t="shared" si="3"/>
        <v>110.65561039109926</v>
      </c>
    </row>
    <row r="56" spans="2:12" ht="25.5" x14ac:dyDescent="0.25">
      <c r="B56" s="7"/>
      <c r="C56" s="17"/>
      <c r="D56" s="7"/>
      <c r="E56" s="7">
        <v>3224</v>
      </c>
      <c r="F56" s="21" t="s">
        <v>94</v>
      </c>
      <c r="G56" s="40">
        <v>2112.69</v>
      </c>
      <c r="H56" s="40">
        <v>774.29</v>
      </c>
      <c r="I56" s="40">
        <v>774.29</v>
      </c>
      <c r="J56" s="49">
        <v>781.99</v>
      </c>
      <c r="K56" s="49">
        <f t="shared" si="2"/>
        <v>37.013949041269662</v>
      </c>
      <c r="L56" s="49">
        <f t="shared" si="3"/>
        <v>100.99445944026139</v>
      </c>
    </row>
    <row r="57" spans="2:12" x14ac:dyDescent="0.25">
      <c r="B57" s="7"/>
      <c r="C57" s="17"/>
      <c r="D57" s="7"/>
      <c r="E57" s="7">
        <v>3225</v>
      </c>
      <c r="F57" s="21" t="s">
        <v>95</v>
      </c>
      <c r="G57" s="40">
        <v>401.62</v>
      </c>
      <c r="H57" s="40">
        <v>683.5</v>
      </c>
      <c r="I57" s="40">
        <v>683.5</v>
      </c>
      <c r="J57" s="49">
        <v>396.99</v>
      </c>
      <c r="K57" s="49">
        <f t="shared" si="2"/>
        <v>98.847168965688965</v>
      </c>
      <c r="L57" s="49">
        <f t="shared" si="3"/>
        <v>58.081931236283836</v>
      </c>
    </row>
    <row r="58" spans="2:12" x14ac:dyDescent="0.25">
      <c r="B58" s="7"/>
      <c r="C58" s="17"/>
      <c r="D58" s="7"/>
      <c r="E58" s="7">
        <v>3227</v>
      </c>
      <c r="F58" s="21" t="s">
        <v>97</v>
      </c>
      <c r="G58" s="40">
        <v>81.290000000000006</v>
      </c>
      <c r="H58" s="40">
        <v>142.15</v>
      </c>
      <c r="I58" s="40">
        <v>142.15</v>
      </c>
      <c r="J58" s="49">
        <v>142.15</v>
      </c>
      <c r="K58" s="49">
        <f t="shared" si="2"/>
        <v>174.86775741173574</v>
      </c>
      <c r="L58" s="49">
        <f t="shared" si="3"/>
        <v>100</v>
      </c>
    </row>
    <row r="59" spans="2:12" x14ac:dyDescent="0.25">
      <c r="B59" s="7"/>
      <c r="C59" s="17"/>
      <c r="D59" s="7">
        <v>323</v>
      </c>
      <c r="E59" s="7"/>
      <c r="F59" s="21" t="s">
        <v>96</v>
      </c>
      <c r="G59" s="40">
        <v>23700.74</v>
      </c>
      <c r="H59" s="40">
        <v>20227.28</v>
      </c>
      <c r="I59" s="40">
        <v>20227.28</v>
      </c>
      <c r="J59" s="49">
        <v>19425.68</v>
      </c>
      <c r="K59" s="49">
        <f t="shared" si="2"/>
        <v>81.962335353242139</v>
      </c>
      <c r="L59" s="49">
        <f t="shared" si="3"/>
        <v>96.037035132751427</v>
      </c>
    </row>
    <row r="60" spans="2:12" x14ac:dyDescent="0.25">
      <c r="B60" s="7"/>
      <c r="C60" s="17"/>
      <c r="D60" s="7"/>
      <c r="E60" s="7">
        <v>3231</v>
      </c>
      <c r="F60" s="21" t="s">
        <v>98</v>
      </c>
      <c r="G60" s="40">
        <v>2452.8200000000002</v>
      </c>
      <c r="H60" s="40">
        <v>2849.78</v>
      </c>
      <c r="I60" s="40">
        <v>2849.78</v>
      </c>
      <c r="J60" s="49">
        <v>2691.89</v>
      </c>
      <c r="K60" s="49">
        <f t="shared" si="2"/>
        <v>109.74674048646047</v>
      </c>
      <c r="L60" s="49">
        <f t="shared" si="3"/>
        <v>94.45957231786312</v>
      </c>
    </row>
    <row r="61" spans="2:12" x14ac:dyDescent="0.25">
      <c r="B61" s="7"/>
      <c r="C61" s="17"/>
      <c r="D61" s="7"/>
      <c r="E61" s="7">
        <v>3232</v>
      </c>
      <c r="F61" s="21" t="s">
        <v>99</v>
      </c>
      <c r="G61" s="40">
        <v>5018.41</v>
      </c>
      <c r="H61" s="40">
        <v>1893.66</v>
      </c>
      <c r="I61" s="40">
        <v>1893.66</v>
      </c>
      <c r="J61" s="49">
        <v>1559.48</v>
      </c>
      <c r="K61" s="49">
        <f t="shared" si="2"/>
        <v>31.07518118288462</v>
      </c>
      <c r="L61" s="49">
        <f t="shared" si="3"/>
        <v>82.352692669222563</v>
      </c>
    </row>
    <row r="62" spans="2:12" x14ac:dyDescent="0.25">
      <c r="B62" s="7"/>
      <c r="C62" s="17"/>
      <c r="D62" s="7"/>
      <c r="E62" s="7">
        <v>3234</v>
      </c>
      <c r="F62" s="21" t="s">
        <v>100</v>
      </c>
      <c r="G62" s="40">
        <v>9897.1299999999992</v>
      </c>
      <c r="H62" s="40">
        <v>9361.17</v>
      </c>
      <c r="I62" s="40">
        <v>9361.17</v>
      </c>
      <c r="J62" s="49">
        <v>9361.1299999999992</v>
      </c>
      <c r="K62" s="49">
        <f t="shared" si="2"/>
        <v>94.584288576587355</v>
      </c>
      <c r="L62" s="49">
        <f t="shared" si="3"/>
        <v>99.999572702984764</v>
      </c>
    </row>
    <row r="63" spans="2:12" x14ac:dyDescent="0.25">
      <c r="B63" s="7"/>
      <c r="C63" s="17"/>
      <c r="D63" s="7"/>
      <c r="E63" s="7">
        <v>3236</v>
      </c>
      <c r="F63" s="21" t="s">
        <v>101</v>
      </c>
      <c r="G63" s="40">
        <v>1114.8699999999999</v>
      </c>
      <c r="H63" s="40">
        <v>1114.8699999999999</v>
      </c>
      <c r="I63" s="40">
        <v>1114.8699999999999</v>
      </c>
      <c r="J63" s="49">
        <v>1274.1600000000001</v>
      </c>
      <c r="K63" s="49">
        <f t="shared" si="2"/>
        <v>114.28776449272114</v>
      </c>
      <c r="L63" s="49">
        <f t="shared" si="3"/>
        <v>114.28776449272114</v>
      </c>
    </row>
    <row r="64" spans="2:12" x14ac:dyDescent="0.25">
      <c r="B64" s="7"/>
      <c r="C64" s="17"/>
      <c r="D64" s="7"/>
      <c r="E64" s="7">
        <v>3237</v>
      </c>
      <c r="F64" s="21" t="s">
        <v>102</v>
      </c>
      <c r="G64" s="40">
        <v>606.69000000000005</v>
      </c>
      <c r="H64" s="40">
        <v>606.70000000000005</v>
      </c>
      <c r="I64" s="40">
        <v>606.70000000000005</v>
      </c>
      <c r="J64" s="49">
        <v>606.70000000000005</v>
      </c>
      <c r="K64" s="49">
        <f t="shared" si="2"/>
        <v>100.00164828825264</v>
      </c>
      <c r="L64" s="49">
        <f t="shared" si="3"/>
        <v>100</v>
      </c>
    </row>
    <row r="65" spans="2:12" x14ac:dyDescent="0.25">
      <c r="B65" s="7"/>
      <c r="C65" s="17"/>
      <c r="D65" s="7"/>
      <c r="E65" s="7">
        <v>3238</v>
      </c>
      <c r="F65" s="21" t="s">
        <v>103</v>
      </c>
      <c r="G65" s="40">
        <v>2843.96</v>
      </c>
      <c r="H65" s="40">
        <v>2622.65</v>
      </c>
      <c r="I65" s="40">
        <v>2622.65</v>
      </c>
      <c r="J65" s="49">
        <v>2422.52</v>
      </c>
      <c r="K65" s="49">
        <f t="shared" si="2"/>
        <v>85.181226177583369</v>
      </c>
      <c r="L65" s="49">
        <f t="shared" si="3"/>
        <v>92.36916858902255</v>
      </c>
    </row>
    <row r="66" spans="2:12" x14ac:dyDescent="0.25">
      <c r="B66" s="7"/>
      <c r="C66" s="17"/>
      <c r="D66" s="7"/>
      <c r="E66" s="7">
        <v>3239</v>
      </c>
      <c r="F66" s="21" t="s">
        <v>104</v>
      </c>
      <c r="G66" s="40">
        <v>1766.86</v>
      </c>
      <c r="H66" s="40">
        <v>1778.45</v>
      </c>
      <c r="I66" s="40">
        <v>1778.45</v>
      </c>
      <c r="J66" s="49">
        <v>1509.8</v>
      </c>
      <c r="K66" s="49">
        <f t="shared" si="2"/>
        <v>85.451026114123366</v>
      </c>
      <c r="L66" s="49">
        <f t="shared" si="3"/>
        <v>84.894149399758206</v>
      </c>
    </row>
    <row r="67" spans="2:12" x14ac:dyDescent="0.25">
      <c r="B67" s="7"/>
      <c r="C67" s="17"/>
      <c r="D67" s="7">
        <v>329</v>
      </c>
      <c r="E67" s="7"/>
      <c r="F67" s="21" t="s">
        <v>105</v>
      </c>
      <c r="G67" s="40">
        <v>7125.7</v>
      </c>
      <c r="H67" s="40">
        <v>1234.26</v>
      </c>
      <c r="I67" s="40">
        <v>1234.26</v>
      </c>
      <c r="J67" s="49">
        <v>826.08</v>
      </c>
      <c r="K67" s="49">
        <f t="shared" si="2"/>
        <v>11.592966305064767</v>
      </c>
      <c r="L67" s="49">
        <f t="shared" si="3"/>
        <v>66.929172135530607</v>
      </c>
    </row>
    <row r="68" spans="2:12" x14ac:dyDescent="0.25">
      <c r="B68" s="7"/>
      <c r="C68" s="17"/>
      <c r="D68" s="7"/>
      <c r="E68" s="7">
        <v>3292</v>
      </c>
      <c r="F68" s="21" t="s">
        <v>106</v>
      </c>
      <c r="G68" s="40"/>
      <c r="H68" s="40">
        <v>404.74</v>
      </c>
      <c r="I68" s="40">
        <v>404.74</v>
      </c>
      <c r="J68" s="49"/>
      <c r="K68" s="49" t="e">
        <f t="shared" si="2"/>
        <v>#DIV/0!</v>
      </c>
      <c r="L68" s="49">
        <f t="shared" si="3"/>
        <v>0</v>
      </c>
    </row>
    <row r="69" spans="2:12" x14ac:dyDescent="0.25">
      <c r="B69" s="7"/>
      <c r="C69" s="17"/>
      <c r="D69" s="7"/>
      <c r="E69" s="7">
        <v>3293</v>
      </c>
      <c r="F69" s="21" t="s">
        <v>107</v>
      </c>
      <c r="G69" s="40">
        <v>585.63</v>
      </c>
      <c r="H69" s="40">
        <v>265.45</v>
      </c>
      <c r="I69" s="40">
        <v>265.45</v>
      </c>
      <c r="J69" s="49">
        <v>262.01</v>
      </c>
      <c r="K69" s="49">
        <f t="shared" si="2"/>
        <v>44.739852808087015</v>
      </c>
      <c r="L69" s="49">
        <f t="shared" si="3"/>
        <v>98.704087398756826</v>
      </c>
    </row>
    <row r="70" spans="2:12" x14ac:dyDescent="0.25">
      <c r="B70" s="7"/>
      <c r="C70" s="17"/>
      <c r="D70" s="7"/>
      <c r="E70" s="7">
        <v>3294</v>
      </c>
      <c r="F70" s="21" t="s">
        <v>108</v>
      </c>
      <c r="G70" s="40">
        <v>165.91</v>
      </c>
      <c r="H70" s="40">
        <v>165.9</v>
      </c>
      <c r="I70" s="40">
        <v>165.9</v>
      </c>
      <c r="J70" s="49">
        <v>174.82</v>
      </c>
      <c r="K70" s="49">
        <f t="shared" si="2"/>
        <v>105.37038153215599</v>
      </c>
      <c r="L70" s="49">
        <f t="shared" si="3"/>
        <v>105.37673297166967</v>
      </c>
    </row>
    <row r="71" spans="2:12" x14ac:dyDescent="0.25">
      <c r="B71" s="7"/>
      <c r="C71" s="17"/>
      <c r="D71" s="7"/>
      <c r="E71" s="7">
        <v>3295</v>
      </c>
      <c r="F71" s="21" t="s">
        <v>109</v>
      </c>
      <c r="G71" s="40">
        <v>4483.84</v>
      </c>
      <c r="H71" s="40"/>
      <c r="I71" s="40"/>
      <c r="J71" s="49"/>
      <c r="K71" s="49"/>
      <c r="L71" s="49"/>
    </row>
    <row r="72" spans="2:12" x14ac:dyDescent="0.25">
      <c r="B72" s="7"/>
      <c r="C72" s="17"/>
      <c r="D72" s="7"/>
      <c r="E72" s="7">
        <v>3296</v>
      </c>
      <c r="F72" s="21" t="s">
        <v>110</v>
      </c>
      <c r="G72" s="40">
        <v>1227.69</v>
      </c>
      <c r="H72" s="40"/>
      <c r="I72" s="40"/>
      <c r="J72" s="49"/>
      <c r="K72" s="49"/>
      <c r="L72" s="49"/>
    </row>
    <row r="73" spans="2:12" x14ac:dyDescent="0.25">
      <c r="B73" s="7"/>
      <c r="C73" s="17"/>
      <c r="D73" s="7"/>
      <c r="E73" s="7">
        <v>3299</v>
      </c>
      <c r="F73" s="21" t="s">
        <v>105</v>
      </c>
      <c r="G73" s="40">
        <v>662.63</v>
      </c>
      <c r="H73" s="40">
        <v>398.17</v>
      </c>
      <c r="I73" s="40">
        <v>398.17</v>
      </c>
      <c r="J73" s="49">
        <v>389.25</v>
      </c>
      <c r="K73" s="49">
        <f t="shared" ref="K73:K91" si="4">SUM(J73/G73)*100</f>
        <v>58.743190015544123</v>
      </c>
      <c r="L73" s="49">
        <f t="shared" ref="L73:L91" si="5">SUM(J73/I73)*100</f>
        <v>97.759750860185349</v>
      </c>
    </row>
    <row r="74" spans="2:12" x14ac:dyDescent="0.25">
      <c r="B74" s="7"/>
      <c r="C74" s="42">
        <v>34</v>
      </c>
      <c r="D74" s="7"/>
      <c r="E74" s="7"/>
      <c r="F74" s="21" t="s">
        <v>111</v>
      </c>
      <c r="G74" s="40">
        <v>1206.6199999999999</v>
      </c>
      <c r="H74" s="40">
        <v>130.99</v>
      </c>
      <c r="I74" s="40">
        <v>130.99</v>
      </c>
      <c r="J74" s="49">
        <v>118.95</v>
      </c>
      <c r="K74" s="49">
        <f t="shared" si="4"/>
        <v>9.8581160597371174</v>
      </c>
      <c r="L74" s="49">
        <f t="shared" si="5"/>
        <v>90.80845866096648</v>
      </c>
    </row>
    <row r="75" spans="2:12" x14ac:dyDescent="0.25">
      <c r="B75" s="7"/>
      <c r="C75" s="17"/>
      <c r="D75" s="7">
        <v>343</v>
      </c>
      <c r="E75" s="7"/>
      <c r="F75" s="21" t="s">
        <v>112</v>
      </c>
      <c r="G75" s="40">
        <v>1206.6199999999999</v>
      </c>
      <c r="H75" s="40">
        <v>130.99</v>
      </c>
      <c r="I75" s="40">
        <v>130.99</v>
      </c>
      <c r="J75" s="49">
        <v>118.95</v>
      </c>
      <c r="K75" s="49">
        <f t="shared" si="4"/>
        <v>9.8581160597371174</v>
      </c>
      <c r="L75" s="49">
        <f t="shared" si="5"/>
        <v>90.80845866096648</v>
      </c>
    </row>
    <row r="76" spans="2:12" x14ac:dyDescent="0.25">
      <c r="B76" s="7"/>
      <c r="C76" s="17"/>
      <c r="D76" s="7"/>
      <c r="E76" s="7">
        <v>3431</v>
      </c>
      <c r="F76" s="21" t="s">
        <v>113</v>
      </c>
      <c r="G76" s="40">
        <v>128.84</v>
      </c>
      <c r="H76" s="40">
        <v>117.72</v>
      </c>
      <c r="I76" s="40">
        <v>117.72</v>
      </c>
      <c r="J76" s="49">
        <v>110.89</v>
      </c>
      <c r="K76" s="49">
        <f t="shared" si="4"/>
        <v>86.067991307047492</v>
      </c>
      <c r="L76" s="49">
        <f t="shared" si="5"/>
        <v>94.198097179748558</v>
      </c>
    </row>
    <row r="77" spans="2:12" x14ac:dyDescent="0.25">
      <c r="B77" s="7"/>
      <c r="C77" s="17"/>
      <c r="D77" s="7"/>
      <c r="E77" s="7">
        <v>3433</v>
      </c>
      <c r="F77" s="21" t="s">
        <v>114</v>
      </c>
      <c r="G77" s="40">
        <v>1077.78</v>
      </c>
      <c r="H77" s="40">
        <v>13.27</v>
      </c>
      <c r="I77" s="40">
        <v>13.27</v>
      </c>
      <c r="J77" s="49">
        <v>8.06</v>
      </c>
      <c r="K77" s="49">
        <f t="shared" si="4"/>
        <v>0.74783350962162976</v>
      </c>
      <c r="L77" s="49">
        <f t="shared" si="5"/>
        <v>60.73850791258478</v>
      </c>
    </row>
    <row r="78" spans="2:12" ht="25.5" x14ac:dyDescent="0.25">
      <c r="B78" s="7"/>
      <c r="C78" s="42">
        <v>37</v>
      </c>
      <c r="D78" s="7"/>
      <c r="E78" s="7"/>
      <c r="F78" s="21" t="s">
        <v>115</v>
      </c>
      <c r="G78" s="40">
        <v>478.7</v>
      </c>
      <c r="H78" s="40">
        <v>130</v>
      </c>
      <c r="I78" s="40">
        <v>130</v>
      </c>
      <c r="J78" s="49">
        <v>117.54</v>
      </c>
      <c r="K78" s="49">
        <f t="shared" si="4"/>
        <v>24.554000417798207</v>
      </c>
      <c r="L78" s="49">
        <f t="shared" si="5"/>
        <v>90.415384615384625</v>
      </c>
    </row>
    <row r="79" spans="2:12" ht="25.5" x14ac:dyDescent="0.25">
      <c r="B79" s="7"/>
      <c r="C79" s="17"/>
      <c r="D79" s="7">
        <v>372</v>
      </c>
      <c r="E79" s="7"/>
      <c r="F79" s="21" t="s">
        <v>116</v>
      </c>
      <c r="G79" s="40">
        <v>478.7</v>
      </c>
      <c r="H79" s="40">
        <v>130</v>
      </c>
      <c r="I79" s="40">
        <v>130</v>
      </c>
      <c r="J79" s="49">
        <v>117.54</v>
      </c>
      <c r="K79" s="49">
        <f t="shared" si="4"/>
        <v>24.554000417798207</v>
      </c>
      <c r="L79" s="49">
        <f t="shared" si="5"/>
        <v>90.415384615384625</v>
      </c>
    </row>
    <row r="80" spans="2:12" x14ac:dyDescent="0.25">
      <c r="B80" s="7"/>
      <c r="C80" s="17"/>
      <c r="D80" s="7"/>
      <c r="E80" s="7">
        <v>3722</v>
      </c>
      <c r="F80" s="21" t="s">
        <v>117</v>
      </c>
      <c r="G80" s="40">
        <v>478.7</v>
      </c>
      <c r="H80" s="40">
        <v>130</v>
      </c>
      <c r="I80" s="40">
        <v>130</v>
      </c>
      <c r="J80" s="49">
        <v>117.54</v>
      </c>
      <c r="K80" s="49">
        <f t="shared" si="4"/>
        <v>24.554000417798207</v>
      </c>
      <c r="L80" s="49">
        <f t="shared" si="5"/>
        <v>90.415384615384625</v>
      </c>
    </row>
    <row r="81" spans="2:12" ht="24" customHeight="1" x14ac:dyDescent="0.25">
      <c r="B81" s="7"/>
      <c r="C81" s="42">
        <v>38</v>
      </c>
      <c r="D81" s="7"/>
      <c r="E81" s="7"/>
      <c r="F81" s="21" t="s">
        <v>118</v>
      </c>
      <c r="G81" s="40"/>
      <c r="H81" s="49">
        <v>102.81</v>
      </c>
      <c r="I81" s="49">
        <v>102.81</v>
      </c>
      <c r="J81" s="49">
        <v>102.81</v>
      </c>
      <c r="K81" s="49" t="e">
        <f t="shared" si="4"/>
        <v>#DIV/0!</v>
      </c>
      <c r="L81" s="49">
        <f t="shared" si="5"/>
        <v>100</v>
      </c>
    </row>
    <row r="82" spans="2:12" x14ac:dyDescent="0.25">
      <c r="B82" s="7"/>
      <c r="C82" s="17"/>
      <c r="D82" s="7">
        <v>381</v>
      </c>
      <c r="E82" s="7"/>
      <c r="F82" s="21" t="s">
        <v>118</v>
      </c>
      <c r="G82" s="40"/>
      <c r="H82" s="49">
        <v>102.81</v>
      </c>
      <c r="I82" s="49">
        <v>102.81</v>
      </c>
      <c r="J82" s="49">
        <v>102.81</v>
      </c>
      <c r="K82" s="49" t="e">
        <f t="shared" si="4"/>
        <v>#DIV/0!</v>
      </c>
      <c r="L82" s="49">
        <f t="shared" si="5"/>
        <v>100</v>
      </c>
    </row>
    <row r="83" spans="2:12" x14ac:dyDescent="0.25">
      <c r="B83" s="7"/>
      <c r="C83" s="17"/>
      <c r="D83" s="8"/>
      <c r="E83" s="8">
        <v>3812</v>
      </c>
      <c r="F83" s="42" t="s">
        <v>119</v>
      </c>
      <c r="G83" s="40"/>
      <c r="H83" s="49">
        <v>102.81</v>
      </c>
      <c r="I83" s="49">
        <v>102.81</v>
      </c>
      <c r="J83" s="49">
        <v>102.81</v>
      </c>
      <c r="K83" s="49" t="e">
        <f t="shared" si="4"/>
        <v>#DIV/0!</v>
      </c>
      <c r="L83" s="49">
        <f t="shared" si="5"/>
        <v>100</v>
      </c>
    </row>
    <row r="84" spans="2:12" x14ac:dyDescent="0.25">
      <c r="B84" s="7"/>
      <c r="C84" s="7"/>
      <c r="D84" s="8"/>
      <c r="E84" s="8"/>
      <c r="F84" s="8"/>
      <c r="G84" s="40"/>
      <c r="H84" s="40"/>
      <c r="I84" s="40"/>
      <c r="J84" s="47"/>
      <c r="K84" s="49" t="e">
        <f t="shared" si="4"/>
        <v>#DIV/0!</v>
      </c>
      <c r="L84" s="49" t="e">
        <f t="shared" si="5"/>
        <v>#DIV/0!</v>
      </c>
    </row>
    <row r="85" spans="2:12" x14ac:dyDescent="0.25">
      <c r="B85" s="9">
        <v>4</v>
      </c>
      <c r="C85" s="10"/>
      <c r="D85" s="10"/>
      <c r="E85" s="10"/>
      <c r="F85" s="15" t="s">
        <v>5</v>
      </c>
      <c r="G85" s="40">
        <v>704.65</v>
      </c>
      <c r="H85" s="40">
        <v>2969.25</v>
      </c>
      <c r="I85" s="40">
        <v>2969.25</v>
      </c>
      <c r="J85" s="47">
        <v>726.63</v>
      </c>
      <c r="K85" s="49">
        <f t="shared" si="4"/>
        <v>103.11927907471794</v>
      </c>
      <c r="L85" s="49">
        <f t="shared" si="5"/>
        <v>24.471836322303613</v>
      </c>
    </row>
    <row r="86" spans="2:12" ht="22.5" customHeight="1" x14ac:dyDescent="0.25">
      <c r="B86" s="11"/>
      <c r="C86" s="11">
        <v>42</v>
      </c>
      <c r="D86" s="11"/>
      <c r="E86" s="11"/>
      <c r="F86" s="16" t="s">
        <v>120</v>
      </c>
      <c r="G86" s="40">
        <v>704.65</v>
      </c>
      <c r="H86" s="40">
        <v>2969.25</v>
      </c>
      <c r="I86" s="40">
        <v>2969.25</v>
      </c>
      <c r="J86" s="47">
        <v>726.63</v>
      </c>
      <c r="K86" s="49">
        <f t="shared" si="4"/>
        <v>103.11927907471794</v>
      </c>
      <c r="L86" s="49">
        <f t="shared" si="5"/>
        <v>24.471836322303613</v>
      </c>
    </row>
    <row r="87" spans="2:12" ht="22.5" customHeight="1" x14ac:dyDescent="0.25">
      <c r="B87" s="11"/>
      <c r="C87" s="11"/>
      <c r="D87" s="11">
        <v>422</v>
      </c>
      <c r="E87" s="11"/>
      <c r="F87" s="16" t="s">
        <v>121</v>
      </c>
      <c r="G87" s="40">
        <v>0.4</v>
      </c>
      <c r="H87" s="40">
        <v>1473.23</v>
      </c>
      <c r="I87" s="40">
        <v>1473.23</v>
      </c>
      <c r="J87" s="47"/>
      <c r="K87" s="49">
        <f t="shared" si="4"/>
        <v>0</v>
      </c>
      <c r="L87" s="49">
        <f t="shared" si="5"/>
        <v>0</v>
      </c>
    </row>
    <row r="88" spans="2:12" ht="22.5" customHeight="1" x14ac:dyDescent="0.25">
      <c r="B88" s="11"/>
      <c r="C88" s="11"/>
      <c r="D88" s="11"/>
      <c r="E88" s="11">
        <v>4221</v>
      </c>
      <c r="F88" s="16" t="s">
        <v>122</v>
      </c>
      <c r="G88" s="40"/>
      <c r="H88" s="40">
        <v>1194.51</v>
      </c>
      <c r="I88" s="40">
        <v>1194.51</v>
      </c>
      <c r="J88" s="47"/>
      <c r="K88" s="49" t="e">
        <f t="shared" si="4"/>
        <v>#DIV/0!</v>
      </c>
      <c r="L88" s="49">
        <f t="shared" si="5"/>
        <v>0</v>
      </c>
    </row>
    <row r="89" spans="2:12" ht="22.5" customHeight="1" x14ac:dyDescent="0.25">
      <c r="B89" s="11"/>
      <c r="C89" s="11"/>
      <c r="D89" s="11"/>
      <c r="E89" s="11">
        <v>4222</v>
      </c>
      <c r="F89" s="16" t="s">
        <v>123</v>
      </c>
      <c r="G89" s="40">
        <v>0.4</v>
      </c>
      <c r="H89" s="40">
        <v>278.72000000000003</v>
      </c>
      <c r="I89" s="40">
        <v>278.72000000000003</v>
      </c>
      <c r="J89" s="47"/>
      <c r="K89" s="49">
        <f t="shared" si="4"/>
        <v>0</v>
      </c>
      <c r="L89" s="49">
        <f t="shared" si="5"/>
        <v>0</v>
      </c>
    </row>
    <row r="90" spans="2:12" ht="28.5" customHeight="1" x14ac:dyDescent="0.25">
      <c r="B90" s="11"/>
      <c r="C90" s="11"/>
      <c r="D90" s="11">
        <v>424</v>
      </c>
      <c r="E90" s="11"/>
      <c r="F90" s="16" t="s">
        <v>124</v>
      </c>
      <c r="G90" s="40">
        <v>704.25</v>
      </c>
      <c r="H90" s="40">
        <v>1496.02</v>
      </c>
      <c r="I90" s="40">
        <v>1496.02</v>
      </c>
      <c r="J90" s="47">
        <v>726.63</v>
      </c>
      <c r="K90" s="49">
        <f t="shared" si="4"/>
        <v>103.17784877529286</v>
      </c>
      <c r="L90" s="49">
        <f t="shared" si="5"/>
        <v>48.570874720926192</v>
      </c>
    </row>
    <row r="91" spans="2:12" x14ac:dyDescent="0.25">
      <c r="B91" s="11"/>
      <c r="C91" s="11" t="s">
        <v>15</v>
      </c>
      <c r="D91" s="7"/>
      <c r="E91" s="7">
        <v>4241</v>
      </c>
      <c r="F91" s="7" t="s">
        <v>125</v>
      </c>
      <c r="G91" s="40">
        <v>704.25</v>
      </c>
      <c r="H91" s="40">
        <v>1496.02</v>
      </c>
      <c r="I91" s="40">
        <v>1496.02</v>
      </c>
      <c r="J91" s="47">
        <v>726.63</v>
      </c>
      <c r="K91" s="49">
        <f t="shared" si="4"/>
        <v>103.17784877529286</v>
      </c>
      <c r="L91" s="49">
        <f t="shared" si="5"/>
        <v>48.570874720926192</v>
      </c>
    </row>
    <row r="92" spans="2:12" ht="4.5" customHeight="1" x14ac:dyDescent="0.25">
      <c r="J92" s="53"/>
      <c r="K92" s="53"/>
      <c r="L92" s="53"/>
    </row>
    <row r="94" spans="2:12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2:12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2:12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</sheetData>
  <mergeCells count="12">
    <mergeCell ref="B1:L1"/>
    <mergeCell ref="B2:L2"/>
    <mergeCell ref="B4:L4"/>
    <mergeCell ref="B6:L6"/>
    <mergeCell ref="B36:F36"/>
    <mergeCell ref="B9:F9"/>
    <mergeCell ref="B35:F35"/>
    <mergeCell ref="B8:F8"/>
    <mergeCell ref="B7:L7"/>
    <mergeCell ref="B5:L5"/>
    <mergeCell ref="B34:L34"/>
    <mergeCell ref="B3:L3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8"/>
  <sheetViews>
    <sheetView topLeftCell="A4" workbookViewId="0">
      <selection activeCell="B19" sqref="B19:H30"/>
    </sheetView>
  </sheetViews>
  <sheetFormatPr defaultRowHeight="15" x14ac:dyDescent="0.25"/>
  <cols>
    <col min="2" max="2" width="37.7109375" customWidth="1"/>
    <col min="3" max="5" width="25.28515625" customWidth="1"/>
    <col min="6" max="6" width="26.8554687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30" t="s">
        <v>40</v>
      </c>
      <c r="C2" s="130"/>
      <c r="D2" s="130"/>
      <c r="E2" s="130"/>
      <c r="F2" s="130"/>
      <c r="G2" s="130"/>
      <c r="H2" s="130"/>
    </row>
    <row r="3" spans="2:8" ht="18" x14ac:dyDescent="0.25">
      <c r="B3" s="38"/>
      <c r="C3" s="38"/>
      <c r="D3" s="38"/>
      <c r="E3" s="38"/>
      <c r="F3" s="39"/>
      <c r="G3" s="39"/>
      <c r="H3" s="39"/>
    </row>
    <row r="4" spans="2:8" ht="33.75" customHeight="1" x14ac:dyDescent="0.25">
      <c r="B4" s="27" t="s">
        <v>6</v>
      </c>
      <c r="C4" s="27" t="s">
        <v>65</v>
      </c>
      <c r="D4" s="27" t="s">
        <v>59</v>
      </c>
      <c r="E4" s="27" t="s">
        <v>60</v>
      </c>
      <c r="F4" s="27" t="s">
        <v>61</v>
      </c>
      <c r="G4" s="27" t="s">
        <v>23</v>
      </c>
      <c r="H4" s="27" t="s">
        <v>52</v>
      </c>
    </row>
    <row r="5" spans="2:8" x14ac:dyDescent="0.25">
      <c r="B5" s="27">
        <v>1</v>
      </c>
      <c r="C5" s="29">
        <v>2</v>
      </c>
      <c r="D5" s="29">
        <v>3</v>
      </c>
      <c r="E5" s="29">
        <v>4</v>
      </c>
      <c r="F5" s="29">
        <v>5</v>
      </c>
      <c r="G5" s="29" t="s">
        <v>37</v>
      </c>
      <c r="H5" s="29" t="s">
        <v>38</v>
      </c>
    </row>
    <row r="6" spans="2:8" x14ac:dyDescent="0.25">
      <c r="B6" s="6" t="s">
        <v>49</v>
      </c>
      <c r="C6" s="80">
        <v>631645.07999999996</v>
      </c>
      <c r="D6" s="80">
        <v>691350.68</v>
      </c>
      <c r="E6" s="80">
        <v>691350.68</v>
      </c>
      <c r="F6" s="80">
        <v>691788.4</v>
      </c>
      <c r="G6" s="41">
        <f t="shared" ref="G6:G16" si="0">SUM(F6/C6)*100</f>
        <v>109.52169531661676</v>
      </c>
      <c r="H6" s="41">
        <f t="shared" ref="H6:H16" si="1">SUM(F6/E6)*100</f>
        <v>100.06331374404664</v>
      </c>
    </row>
    <row r="7" spans="2:8" x14ac:dyDescent="0.25">
      <c r="B7" s="6" t="s">
        <v>17</v>
      </c>
      <c r="C7" s="40">
        <v>7468.75</v>
      </c>
      <c r="D7" s="40">
        <v>7635.04</v>
      </c>
      <c r="E7" s="40">
        <v>7635.04</v>
      </c>
      <c r="F7" s="41">
        <v>7368.63</v>
      </c>
      <c r="G7" s="41">
        <f t="shared" si="0"/>
        <v>98.659481171548109</v>
      </c>
      <c r="H7" s="41">
        <f t="shared" si="1"/>
        <v>96.51069280580063</v>
      </c>
    </row>
    <row r="8" spans="2:8" x14ac:dyDescent="0.25">
      <c r="B8" s="19" t="s">
        <v>18</v>
      </c>
      <c r="C8" s="40">
        <v>7468.75</v>
      </c>
      <c r="D8" s="40">
        <v>7635.04</v>
      </c>
      <c r="E8" s="40">
        <v>7635.04</v>
      </c>
      <c r="F8" s="41">
        <v>7368.63</v>
      </c>
      <c r="G8" s="41">
        <f t="shared" si="0"/>
        <v>98.659481171548109</v>
      </c>
      <c r="H8" s="41">
        <f t="shared" si="1"/>
        <v>96.51069280580063</v>
      </c>
    </row>
    <row r="9" spans="2:8" x14ac:dyDescent="0.25">
      <c r="B9" s="6" t="s">
        <v>20</v>
      </c>
      <c r="C9" s="40">
        <v>585.75</v>
      </c>
      <c r="D9" s="40">
        <v>663.61</v>
      </c>
      <c r="E9" s="81">
        <v>663.61</v>
      </c>
      <c r="F9" s="41">
        <v>954.62</v>
      </c>
      <c r="G9" s="41">
        <f t="shared" si="0"/>
        <v>162.97396500213401</v>
      </c>
      <c r="H9" s="41">
        <f t="shared" si="1"/>
        <v>143.85256400596737</v>
      </c>
    </row>
    <row r="10" spans="2:8" x14ac:dyDescent="0.25">
      <c r="B10" s="20" t="s">
        <v>133</v>
      </c>
      <c r="C10" s="40">
        <v>585.75</v>
      </c>
      <c r="D10" s="40">
        <v>663.61</v>
      </c>
      <c r="E10" s="81">
        <v>663.61</v>
      </c>
      <c r="F10" s="41">
        <v>954.62</v>
      </c>
      <c r="G10" s="41">
        <f t="shared" si="0"/>
        <v>162.97396500213401</v>
      </c>
      <c r="H10" s="41">
        <f t="shared" si="1"/>
        <v>143.85256400596737</v>
      </c>
    </row>
    <row r="11" spans="2:8" x14ac:dyDescent="0.25">
      <c r="B11" s="6" t="s">
        <v>134</v>
      </c>
      <c r="C11" s="40">
        <v>51138.9</v>
      </c>
      <c r="D11" s="40">
        <v>52160</v>
      </c>
      <c r="E11" s="81">
        <v>52160</v>
      </c>
      <c r="F11" s="41">
        <v>51691.54</v>
      </c>
      <c r="G11" s="41">
        <f t="shared" si="0"/>
        <v>101.080664621257</v>
      </c>
      <c r="H11" s="41">
        <f t="shared" si="1"/>
        <v>99.10187883435583</v>
      </c>
    </row>
    <row r="12" spans="2:8" x14ac:dyDescent="0.25">
      <c r="B12" s="20" t="s">
        <v>135</v>
      </c>
      <c r="C12" s="40">
        <v>51138.9</v>
      </c>
      <c r="D12" s="40">
        <v>52160</v>
      </c>
      <c r="E12" s="81">
        <v>52160</v>
      </c>
      <c r="F12" s="41">
        <v>51691.54</v>
      </c>
      <c r="G12" s="41">
        <f t="shared" si="0"/>
        <v>101.080664621257</v>
      </c>
      <c r="H12" s="41">
        <f t="shared" si="1"/>
        <v>99.10187883435583</v>
      </c>
    </row>
    <row r="13" spans="2:8" x14ac:dyDescent="0.25">
      <c r="B13" s="6" t="s">
        <v>136</v>
      </c>
      <c r="C13" s="40">
        <v>563257.93999999994</v>
      </c>
      <c r="D13" s="40">
        <v>630613.31000000006</v>
      </c>
      <c r="E13" s="81">
        <v>630613.31000000006</v>
      </c>
      <c r="F13" s="41">
        <v>631660.61</v>
      </c>
      <c r="G13" s="41">
        <f t="shared" si="0"/>
        <v>112.14411109766158</v>
      </c>
      <c r="H13" s="41">
        <f t="shared" si="1"/>
        <v>100.16607641852657</v>
      </c>
    </row>
    <row r="14" spans="2:8" x14ac:dyDescent="0.25">
      <c r="B14" s="82" t="s">
        <v>137</v>
      </c>
      <c r="C14" s="40">
        <v>881.9</v>
      </c>
      <c r="D14" s="40">
        <v>4037.16</v>
      </c>
      <c r="E14" s="81">
        <v>4037.16</v>
      </c>
      <c r="F14" s="41">
        <v>4266.76</v>
      </c>
      <c r="G14" s="41">
        <f t="shared" si="0"/>
        <v>483.81449143893872</v>
      </c>
      <c r="H14" s="41">
        <f t="shared" si="1"/>
        <v>105.68716622576267</v>
      </c>
    </row>
    <row r="15" spans="2:8" x14ac:dyDescent="0.25">
      <c r="B15" s="20" t="s">
        <v>138</v>
      </c>
      <c r="C15" s="40">
        <v>562376.04</v>
      </c>
      <c r="D15" s="40">
        <v>626576.15</v>
      </c>
      <c r="E15" s="81">
        <v>626576.15</v>
      </c>
      <c r="F15" s="41">
        <v>627393.85</v>
      </c>
      <c r="G15" s="41">
        <f t="shared" si="0"/>
        <v>111.5612695732912</v>
      </c>
      <c r="H15" s="41">
        <f t="shared" si="1"/>
        <v>100.13050289258535</v>
      </c>
    </row>
    <row r="16" spans="2:8" ht="25.5" x14ac:dyDescent="0.25">
      <c r="B16" s="6" t="s">
        <v>139</v>
      </c>
      <c r="C16" s="40">
        <v>3690.39</v>
      </c>
      <c r="D16" s="40">
        <v>278.72000000000003</v>
      </c>
      <c r="E16" s="81">
        <v>278.72000000000003</v>
      </c>
      <c r="F16" s="41">
        <v>93</v>
      </c>
      <c r="G16" s="41">
        <f t="shared" si="0"/>
        <v>2.5200588555681107</v>
      </c>
      <c r="H16" s="41">
        <f t="shared" si="1"/>
        <v>33.366819747416763</v>
      </c>
    </row>
    <row r="17" spans="2:8" ht="25.5" x14ac:dyDescent="0.25">
      <c r="B17" s="82" t="s">
        <v>140</v>
      </c>
      <c r="C17" s="40"/>
      <c r="D17" s="40"/>
      <c r="E17" s="81"/>
      <c r="F17" s="41"/>
      <c r="G17" s="41"/>
      <c r="H17" s="41"/>
    </row>
    <row r="18" spans="2:8" x14ac:dyDescent="0.25">
      <c r="B18" s="20"/>
      <c r="C18" s="40"/>
      <c r="D18" s="40"/>
      <c r="E18" s="81"/>
      <c r="F18" s="41"/>
      <c r="G18" s="41"/>
      <c r="H18" s="41"/>
    </row>
    <row r="19" spans="2:8" ht="15.75" customHeight="1" x14ac:dyDescent="0.25">
      <c r="B19" s="6" t="s">
        <v>50</v>
      </c>
      <c r="C19" s="40">
        <v>630254.67000000004</v>
      </c>
      <c r="D19" s="40">
        <v>695169.99</v>
      </c>
      <c r="E19" s="81">
        <v>695169.99</v>
      </c>
      <c r="F19" s="41">
        <v>691365.17</v>
      </c>
      <c r="G19" s="41">
        <f t="shared" ref="G19:G28" si="2">SUM(F19/C19)*100</f>
        <v>109.69615980790751</v>
      </c>
      <c r="H19" s="41">
        <f t="shared" ref="H19:H28" si="3">SUM(F19/E19)*100</f>
        <v>99.452677754400767</v>
      </c>
    </row>
    <row r="20" spans="2:8" ht="15.75" customHeight="1" x14ac:dyDescent="0.25">
      <c r="B20" s="6" t="s">
        <v>17</v>
      </c>
      <c r="C20" s="40">
        <v>9957.0400000000009</v>
      </c>
      <c r="D20" s="40">
        <v>7635.04</v>
      </c>
      <c r="E20" s="40">
        <v>7635.04</v>
      </c>
      <c r="F20" s="41">
        <v>7388.63</v>
      </c>
      <c r="G20" s="41">
        <f t="shared" si="2"/>
        <v>74.205085045354835</v>
      </c>
      <c r="H20" s="41">
        <f t="shared" si="3"/>
        <v>96.772642972400931</v>
      </c>
    </row>
    <row r="21" spans="2:8" x14ac:dyDescent="0.25">
      <c r="B21" s="19" t="s">
        <v>18</v>
      </c>
      <c r="C21" s="40">
        <v>9957.0400000000009</v>
      </c>
      <c r="D21" s="40">
        <v>7635.04</v>
      </c>
      <c r="E21" s="40">
        <v>7635.04</v>
      </c>
      <c r="F21" s="41">
        <v>7388.63</v>
      </c>
      <c r="G21" s="41">
        <f t="shared" si="2"/>
        <v>74.205085045354835</v>
      </c>
      <c r="H21" s="41">
        <f t="shared" si="3"/>
        <v>96.772642972400931</v>
      </c>
    </row>
    <row r="22" spans="2:8" x14ac:dyDescent="0.25">
      <c r="B22" s="6" t="s">
        <v>20</v>
      </c>
      <c r="C22" s="40">
        <v>255.94</v>
      </c>
      <c r="D22" s="40">
        <v>3277.44</v>
      </c>
      <c r="E22" s="40">
        <v>3277.44</v>
      </c>
      <c r="F22" s="41">
        <v>522.79999999999995</v>
      </c>
      <c r="G22" s="41">
        <f t="shared" si="2"/>
        <v>204.26662499023206</v>
      </c>
      <c r="H22" s="41">
        <f t="shared" si="3"/>
        <v>15.951474321421596</v>
      </c>
    </row>
    <row r="23" spans="2:8" x14ac:dyDescent="0.25">
      <c r="B23" s="20" t="s">
        <v>133</v>
      </c>
      <c r="C23" s="40">
        <v>71.31</v>
      </c>
      <c r="D23" s="40">
        <v>663.61</v>
      </c>
      <c r="E23" s="40">
        <v>663.61</v>
      </c>
      <c r="F23" s="41">
        <v>280.68</v>
      </c>
      <c r="G23" s="41">
        <f t="shared" si="2"/>
        <v>393.60538493899872</v>
      </c>
      <c r="H23" s="41">
        <f t="shared" si="3"/>
        <v>42.295926824490287</v>
      </c>
    </row>
    <row r="24" spans="2:8" x14ac:dyDescent="0.25">
      <c r="B24" s="20" t="s">
        <v>141</v>
      </c>
      <c r="C24" s="40">
        <v>184.63</v>
      </c>
      <c r="D24" s="40">
        <v>2613.83</v>
      </c>
      <c r="E24" s="40">
        <v>2613.83</v>
      </c>
      <c r="F24" s="41">
        <v>242.12</v>
      </c>
      <c r="G24" s="41">
        <f t="shared" si="2"/>
        <v>131.13795157883334</v>
      </c>
      <c r="H24" s="41">
        <f t="shared" si="3"/>
        <v>9.2630354690243824</v>
      </c>
    </row>
    <row r="25" spans="2:8" x14ac:dyDescent="0.25">
      <c r="B25" s="6" t="s">
        <v>134</v>
      </c>
      <c r="C25" s="40">
        <v>51138.93</v>
      </c>
      <c r="D25" s="40">
        <v>52160</v>
      </c>
      <c r="E25" s="81">
        <v>52160</v>
      </c>
      <c r="F25" s="41">
        <v>51691.54</v>
      </c>
      <c r="G25" s="41">
        <f t="shared" si="2"/>
        <v>101.08060532357639</v>
      </c>
      <c r="H25" s="41">
        <f t="shared" si="3"/>
        <v>99.10187883435583</v>
      </c>
    </row>
    <row r="26" spans="2:8" x14ac:dyDescent="0.25">
      <c r="B26" s="20" t="s">
        <v>135</v>
      </c>
      <c r="C26" s="40">
        <v>51138.93</v>
      </c>
      <c r="D26" s="40">
        <v>52160</v>
      </c>
      <c r="E26" s="81">
        <v>52160</v>
      </c>
      <c r="F26" s="41">
        <v>51691.54</v>
      </c>
      <c r="G26" s="41">
        <f t="shared" si="2"/>
        <v>101.08060532357639</v>
      </c>
      <c r="H26" s="41">
        <f t="shared" si="3"/>
        <v>99.10187883435583</v>
      </c>
    </row>
    <row r="27" spans="2:8" x14ac:dyDescent="0.25">
      <c r="B27" s="6" t="s">
        <v>136</v>
      </c>
      <c r="C27" s="40">
        <v>565374.47</v>
      </c>
      <c r="D27" s="40">
        <v>631405.32999999996</v>
      </c>
      <c r="E27" s="81">
        <v>631405.32999999996</v>
      </c>
      <c r="F27" s="41">
        <v>631762.19999999995</v>
      </c>
      <c r="G27" s="41">
        <f t="shared" si="2"/>
        <v>111.74225818863026</v>
      </c>
      <c r="H27" s="41">
        <f t="shared" si="3"/>
        <v>100.05651995367224</v>
      </c>
    </row>
    <row r="28" spans="2:8" x14ac:dyDescent="0.25">
      <c r="B28" s="82" t="s">
        <v>137</v>
      </c>
      <c r="C28" s="40">
        <v>3829.43</v>
      </c>
      <c r="D28" s="40">
        <v>4037.16</v>
      </c>
      <c r="E28" s="81">
        <v>4037.16</v>
      </c>
      <c r="F28" s="41">
        <v>4266.76</v>
      </c>
      <c r="G28" s="41">
        <f t="shared" si="2"/>
        <v>111.42023747659576</v>
      </c>
      <c r="H28" s="41">
        <f t="shared" si="3"/>
        <v>105.68716622576267</v>
      </c>
    </row>
    <row r="29" spans="2:8" x14ac:dyDescent="0.25">
      <c r="B29" s="20" t="s">
        <v>138</v>
      </c>
      <c r="C29" s="40">
        <v>561545.04</v>
      </c>
      <c r="D29" s="40">
        <v>626576.15</v>
      </c>
      <c r="E29" s="81">
        <v>626576.15</v>
      </c>
      <c r="F29" s="41">
        <v>627349.16</v>
      </c>
      <c r="G29" s="41"/>
      <c r="H29" s="41"/>
    </row>
    <row r="30" spans="2:8" x14ac:dyDescent="0.25">
      <c r="B30" s="20" t="s">
        <v>142</v>
      </c>
      <c r="C30" s="40"/>
      <c r="D30" s="40">
        <v>792.02</v>
      </c>
      <c r="E30" s="81">
        <v>792.02</v>
      </c>
      <c r="F30" s="41">
        <v>146.28</v>
      </c>
      <c r="G30" s="41" t="e">
        <f>SUM(F30/C30)*100</f>
        <v>#DIV/0!</v>
      </c>
      <c r="H30" s="41">
        <f>SUM(F30/E30)*100</f>
        <v>18.469230574985481</v>
      </c>
    </row>
    <row r="31" spans="2:8" ht="25.5" x14ac:dyDescent="0.25">
      <c r="B31" s="6" t="s">
        <v>139</v>
      </c>
      <c r="C31" s="40">
        <v>3528.29</v>
      </c>
      <c r="D31" s="40">
        <v>692.18</v>
      </c>
      <c r="E31" s="81">
        <v>692.18</v>
      </c>
      <c r="F31" s="41"/>
      <c r="G31" s="41">
        <f>SUM(F31/C31)*100</f>
        <v>0</v>
      </c>
      <c r="H31" s="41">
        <f>SUM(F31/E31)*100</f>
        <v>0</v>
      </c>
    </row>
    <row r="32" spans="2:8" ht="25.5" x14ac:dyDescent="0.25">
      <c r="B32" s="82" t="s">
        <v>140</v>
      </c>
      <c r="C32" s="40">
        <v>3528.29</v>
      </c>
      <c r="D32" s="40">
        <v>278.72000000000003</v>
      </c>
      <c r="E32" s="81">
        <v>278.72000000000003</v>
      </c>
      <c r="F32" s="41"/>
      <c r="G32" s="41">
        <f>SUM(F32/C32)*100</f>
        <v>0</v>
      </c>
      <c r="H32" s="41">
        <f>SUM(F32/E32)*100</f>
        <v>0</v>
      </c>
    </row>
    <row r="33" spans="2:11" x14ac:dyDescent="0.25">
      <c r="B33" s="82" t="s">
        <v>143</v>
      </c>
      <c r="C33" s="40"/>
      <c r="D33" s="40">
        <v>413.46</v>
      </c>
      <c r="E33" s="81">
        <v>413.46</v>
      </c>
      <c r="F33" s="41"/>
      <c r="G33" s="41" t="e">
        <f>SUM(F33/C33)*100</f>
        <v>#DIV/0!</v>
      </c>
      <c r="H33" s="41">
        <f>SUM(F33/E33)*100</f>
        <v>0</v>
      </c>
    </row>
    <row r="34" spans="2:11" x14ac:dyDescent="0.25">
      <c r="B34" s="83"/>
      <c r="C34" s="84"/>
      <c r="D34" s="84"/>
      <c r="E34" s="85"/>
      <c r="F34" s="86"/>
      <c r="G34" s="86"/>
      <c r="H34" s="86"/>
    </row>
    <row r="36" spans="2:11" ht="15" customHeight="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2:11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2:11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</row>
  </sheetData>
  <mergeCells count="1">
    <mergeCell ref="B2:H2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3"/>
  <sheetViews>
    <sheetView workbookViewId="0">
      <selection activeCell="E13" sqref="E1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4"/>
      <c r="C1" s="14"/>
      <c r="D1" s="14"/>
      <c r="E1" s="14"/>
      <c r="F1" s="3"/>
      <c r="G1" s="3"/>
      <c r="H1" s="3"/>
    </row>
    <row r="2" spans="2:8" ht="15.75" customHeight="1" x14ac:dyDescent="0.25">
      <c r="B2" s="130" t="s">
        <v>41</v>
      </c>
      <c r="C2" s="130"/>
      <c r="D2" s="130"/>
      <c r="E2" s="130"/>
      <c r="F2" s="130"/>
      <c r="G2" s="130"/>
      <c r="H2" s="130"/>
    </row>
    <row r="3" spans="2:8" ht="18" x14ac:dyDescent="0.25">
      <c r="B3" s="38"/>
      <c r="C3" s="38"/>
      <c r="D3" s="38"/>
      <c r="E3" s="38"/>
      <c r="F3" s="39"/>
      <c r="G3" s="39"/>
      <c r="H3" s="39"/>
    </row>
    <row r="4" spans="2:8" ht="25.5" x14ac:dyDescent="0.25">
      <c r="B4" s="27" t="s">
        <v>6</v>
      </c>
      <c r="C4" s="27" t="s">
        <v>63</v>
      </c>
      <c r="D4" s="27" t="s">
        <v>59</v>
      </c>
      <c r="E4" s="27" t="s">
        <v>60</v>
      </c>
      <c r="F4" s="27" t="s">
        <v>64</v>
      </c>
      <c r="G4" s="27" t="s">
        <v>23</v>
      </c>
      <c r="H4" s="27" t="s">
        <v>52</v>
      </c>
    </row>
    <row r="5" spans="2:8" x14ac:dyDescent="0.25"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 t="s">
        <v>37</v>
      </c>
      <c r="H5" s="29" t="s">
        <v>38</v>
      </c>
    </row>
    <row r="6" spans="2:8" ht="15.75" customHeight="1" x14ac:dyDescent="0.25">
      <c r="B6" s="6" t="s">
        <v>50</v>
      </c>
      <c r="C6" s="40">
        <v>630254.67000000004</v>
      </c>
      <c r="D6" s="40">
        <v>695169.99</v>
      </c>
      <c r="E6" s="40">
        <v>695169.99</v>
      </c>
      <c r="F6" s="40">
        <v>691365.17</v>
      </c>
      <c r="G6" s="41">
        <f>SUM(F6/C6)*100</f>
        <v>109.69615980790751</v>
      </c>
      <c r="H6" s="41">
        <f>SUM(F6/E6)*100</f>
        <v>99.452677754400767</v>
      </c>
    </row>
    <row r="7" spans="2:8" ht="15.75" customHeight="1" x14ac:dyDescent="0.25">
      <c r="B7" s="6" t="s">
        <v>144</v>
      </c>
      <c r="C7" s="40">
        <v>630254.67000000004</v>
      </c>
      <c r="D7" s="40">
        <v>695169.99</v>
      </c>
      <c r="E7" s="40">
        <v>695169.99</v>
      </c>
      <c r="F7" s="40">
        <v>691365.17</v>
      </c>
      <c r="G7" s="41">
        <f>SUM(F7/C7)*100</f>
        <v>109.69615980790751</v>
      </c>
      <c r="H7" s="41">
        <f>SUM(F7/E7)*100</f>
        <v>99.452677754400767</v>
      </c>
    </row>
    <row r="8" spans="2:8" x14ac:dyDescent="0.25">
      <c r="B8" s="87" t="s">
        <v>145</v>
      </c>
      <c r="C8" s="40">
        <v>630254.67000000004</v>
      </c>
      <c r="D8" s="40">
        <v>694904.54</v>
      </c>
      <c r="E8" s="40">
        <v>694904.54</v>
      </c>
      <c r="F8" s="40">
        <v>691365.17</v>
      </c>
      <c r="G8" s="41">
        <f>SUM(F8/C8)*100</f>
        <v>109.69615980790751</v>
      </c>
      <c r="H8" s="41">
        <f>SUM(F8/E8)*100</f>
        <v>99.490668171487258</v>
      </c>
    </row>
    <row r="9" spans="2:8" ht="26.25" x14ac:dyDescent="0.25">
      <c r="B9" s="88" t="s">
        <v>146</v>
      </c>
      <c r="C9" s="40"/>
      <c r="D9" s="40">
        <v>265.45</v>
      </c>
      <c r="E9" s="81">
        <v>265.45</v>
      </c>
      <c r="F9" s="41"/>
      <c r="G9" s="41"/>
      <c r="H9" s="41"/>
    </row>
    <row r="10" spans="2:8" x14ac:dyDescent="0.25">
      <c r="B10" s="78"/>
    </row>
    <row r="11" spans="2:8" x14ac:dyDescent="0.25">
      <c r="B11" s="26"/>
      <c r="C11" s="26"/>
      <c r="D11" s="26"/>
      <c r="E11" s="26"/>
      <c r="F11" s="26"/>
      <c r="G11" s="26"/>
      <c r="H11" s="26"/>
    </row>
    <row r="12" spans="2:8" x14ac:dyDescent="0.25">
      <c r="B12" s="26"/>
      <c r="C12" s="26"/>
      <c r="D12" s="26"/>
      <c r="E12" s="26"/>
      <c r="F12" s="26"/>
      <c r="G12" s="26"/>
      <c r="H12" s="26"/>
    </row>
    <row r="13" spans="2:8" x14ac:dyDescent="0.25">
      <c r="B13" s="26"/>
      <c r="C13" s="26"/>
      <c r="D13" s="26"/>
      <c r="E13" s="26"/>
      <c r="F13" s="26"/>
      <c r="G13" s="26"/>
      <c r="H13" s="2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2"/>
  <sheetViews>
    <sheetView workbookViewId="0">
      <selection activeCell="J10" sqref="J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14"/>
      <c r="E1" s="2"/>
      <c r="F1" s="2"/>
      <c r="G1" s="2"/>
      <c r="H1" s="2"/>
      <c r="I1" s="2"/>
      <c r="J1" s="2"/>
      <c r="K1" s="2"/>
      <c r="L1" s="14"/>
    </row>
    <row r="2" spans="2:12" ht="15.75" customHeight="1" x14ac:dyDescent="0.25">
      <c r="B2" s="130" t="s">
        <v>10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8" x14ac:dyDescent="0.25">
      <c r="B3" s="38"/>
      <c r="C3" s="38"/>
      <c r="D3" s="38"/>
      <c r="E3" s="38"/>
      <c r="F3" s="38"/>
      <c r="G3" s="38"/>
      <c r="H3" s="38"/>
      <c r="I3" s="38"/>
      <c r="J3" s="39"/>
      <c r="K3" s="39"/>
      <c r="L3" s="39"/>
    </row>
    <row r="4" spans="2:12" ht="18" customHeight="1" x14ac:dyDescent="0.25">
      <c r="B4" s="130" t="s">
        <v>54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5.75" customHeight="1" x14ac:dyDescent="0.25">
      <c r="B5" s="130" t="s">
        <v>42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12" ht="18" x14ac:dyDescent="0.25"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</row>
    <row r="7" spans="2:12" ht="25.5" customHeight="1" x14ac:dyDescent="0.25">
      <c r="B7" s="135" t="s">
        <v>6</v>
      </c>
      <c r="C7" s="136"/>
      <c r="D7" s="136"/>
      <c r="E7" s="136"/>
      <c r="F7" s="137"/>
      <c r="G7" s="30" t="s">
        <v>65</v>
      </c>
      <c r="H7" s="30" t="s">
        <v>59</v>
      </c>
      <c r="I7" s="30" t="s">
        <v>60</v>
      </c>
      <c r="J7" s="30" t="s">
        <v>61</v>
      </c>
      <c r="K7" s="30" t="s">
        <v>23</v>
      </c>
      <c r="L7" s="30" t="s">
        <v>52</v>
      </c>
    </row>
    <row r="8" spans="2:12" x14ac:dyDescent="0.25">
      <c r="B8" s="135">
        <v>1</v>
      </c>
      <c r="C8" s="136"/>
      <c r="D8" s="136"/>
      <c r="E8" s="136"/>
      <c r="F8" s="137"/>
      <c r="G8" s="31">
        <v>2</v>
      </c>
      <c r="H8" s="31">
        <v>3</v>
      </c>
      <c r="I8" s="31">
        <v>4</v>
      </c>
      <c r="J8" s="31">
        <v>5</v>
      </c>
      <c r="K8" s="31" t="s">
        <v>37</v>
      </c>
      <c r="L8" s="31" t="s">
        <v>38</v>
      </c>
    </row>
    <row r="9" spans="2:12" ht="25.5" x14ac:dyDescent="0.25">
      <c r="B9" s="6">
        <v>8</v>
      </c>
      <c r="C9" s="6"/>
      <c r="D9" s="6"/>
      <c r="E9" s="6"/>
      <c r="F9" s="6" t="s">
        <v>7</v>
      </c>
      <c r="G9" s="4"/>
      <c r="H9" s="4"/>
      <c r="I9" s="4"/>
      <c r="J9" s="25"/>
      <c r="K9" s="25"/>
      <c r="L9" s="25"/>
    </row>
    <row r="10" spans="2:12" x14ac:dyDescent="0.25">
      <c r="B10" s="6"/>
      <c r="C10" s="11">
        <v>84</v>
      </c>
      <c r="D10" s="11"/>
      <c r="E10" s="11"/>
      <c r="F10" s="11" t="s">
        <v>12</v>
      </c>
      <c r="G10" s="4"/>
      <c r="H10" s="4"/>
      <c r="I10" s="4"/>
      <c r="J10" s="25"/>
      <c r="K10" s="25"/>
      <c r="L10" s="25"/>
    </row>
    <row r="11" spans="2:12" ht="51" x14ac:dyDescent="0.25">
      <c r="B11" s="7"/>
      <c r="C11" s="7"/>
      <c r="D11" s="7">
        <v>841</v>
      </c>
      <c r="E11" s="7"/>
      <c r="F11" s="21" t="s">
        <v>43</v>
      </c>
      <c r="G11" s="4"/>
      <c r="H11" s="4"/>
      <c r="I11" s="4"/>
      <c r="J11" s="25"/>
      <c r="K11" s="25"/>
      <c r="L11" s="25"/>
    </row>
    <row r="12" spans="2:12" ht="25.5" x14ac:dyDescent="0.25">
      <c r="B12" s="7"/>
      <c r="C12" s="7"/>
      <c r="D12" s="7"/>
      <c r="E12" s="7">
        <v>8413</v>
      </c>
      <c r="F12" s="21" t="s">
        <v>44</v>
      </c>
      <c r="G12" s="4"/>
      <c r="H12" s="4"/>
      <c r="I12" s="4"/>
      <c r="J12" s="25"/>
      <c r="K12" s="25"/>
      <c r="L12" s="25"/>
    </row>
    <row r="13" spans="2:12" x14ac:dyDescent="0.25">
      <c r="B13" s="7"/>
      <c r="C13" s="7"/>
      <c r="D13" s="7"/>
      <c r="E13" s="8" t="s">
        <v>19</v>
      </c>
      <c r="F13" s="13"/>
      <c r="G13" s="4"/>
      <c r="H13" s="4"/>
      <c r="I13" s="4"/>
      <c r="J13" s="25"/>
      <c r="K13" s="25"/>
      <c r="L13" s="25"/>
    </row>
    <row r="14" spans="2:12" ht="25.5" x14ac:dyDescent="0.25">
      <c r="B14" s="9">
        <v>5</v>
      </c>
      <c r="C14" s="10"/>
      <c r="D14" s="10"/>
      <c r="E14" s="10"/>
      <c r="F14" s="15" t="s">
        <v>8</v>
      </c>
      <c r="G14" s="4"/>
      <c r="H14" s="4"/>
      <c r="I14" s="4"/>
      <c r="J14" s="25"/>
      <c r="K14" s="25"/>
      <c r="L14" s="25"/>
    </row>
    <row r="15" spans="2:12" ht="25.5" x14ac:dyDescent="0.25">
      <c r="B15" s="11"/>
      <c r="C15" s="11">
        <v>54</v>
      </c>
      <c r="D15" s="11"/>
      <c r="E15" s="11"/>
      <c r="F15" s="16" t="s">
        <v>13</v>
      </c>
      <c r="G15" s="4"/>
      <c r="H15" s="4"/>
      <c r="I15" s="5"/>
      <c r="J15" s="25"/>
      <c r="K15" s="25"/>
      <c r="L15" s="25"/>
    </row>
    <row r="16" spans="2:12" ht="63.75" x14ac:dyDescent="0.25">
      <c r="B16" s="11"/>
      <c r="C16" s="11"/>
      <c r="D16" s="11">
        <v>541</v>
      </c>
      <c r="E16" s="21"/>
      <c r="F16" s="21" t="s">
        <v>45</v>
      </c>
      <c r="G16" s="4"/>
      <c r="H16" s="4"/>
      <c r="I16" s="5"/>
      <c r="J16" s="25"/>
      <c r="K16" s="25"/>
      <c r="L16" s="25"/>
    </row>
    <row r="17" spans="2:12" ht="38.25" x14ac:dyDescent="0.25">
      <c r="B17" s="11"/>
      <c r="C17" s="11"/>
      <c r="D17" s="11"/>
      <c r="E17" s="21">
        <v>5413</v>
      </c>
      <c r="F17" s="21" t="s">
        <v>46</v>
      </c>
      <c r="G17" s="4"/>
      <c r="H17" s="4"/>
      <c r="I17" s="5"/>
      <c r="J17" s="25"/>
      <c r="K17" s="25"/>
      <c r="L17" s="25"/>
    </row>
    <row r="18" spans="2:12" x14ac:dyDescent="0.25">
      <c r="B18" s="12"/>
      <c r="C18" s="10"/>
      <c r="D18" s="10"/>
      <c r="E18" s="10"/>
      <c r="F18" s="15" t="s">
        <v>19</v>
      </c>
      <c r="G18" s="4"/>
      <c r="H18" s="4"/>
      <c r="I18" s="4"/>
      <c r="J18" s="25"/>
      <c r="K18" s="25"/>
      <c r="L18" s="25"/>
    </row>
    <row r="20" spans="2:12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2:12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2:12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19"/>
  <sheetViews>
    <sheetView workbookViewId="0">
      <selection activeCell="E31" sqref="E3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4"/>
      <c r="C1" s="14"/>
      <c r="D1" s="14"/>
      <c r="E1" s="14"/>
      <c r="F1" s="3"/>
      <c r="G1" s="3"/>
      <c r="H1" s="3"/>
    </row>
    <row r="2" spans="2:8" ht="15.75" customHeight="1" x14ac:dyDescent="0.25">
      <c r="B2" s="130" t="s">
        <v>47</v>
      </c>
      <c r="C2" s="130"/>
      <c r="D2" s="130"/>
      <c r="E2" s="130"/>
      <c r="F2" s="130"/>
      <c r="G2" s="130"/>
      <c r="H2" s="130"/>
    </row>
    <row r="3" spans="2:8" ht="18" x14ac:dyDescent="0.25">
      <c r="B3" s="38"/>
      <c r="C3" s="38"/>
      <c r="D3" s="38"/>
      <c r="E3" s="38"/>
      <c r="F3" s="39"/>
      <c r="G3" s="39"/>
      <c r="H3" s="39"/>
    </row>
    <row r="4" spans="2:8" ht="25.5" x14ac:dyDescent="0.25">
      <c r="B4" s="27" t="s">
        <v>6</v>
      </c>
      <c r="C4" s="27" t="s">
        <v>65</v>
      </c>
      <c r="D4" s="27" t="s">
        <v>59</v>
      </c>
      <c r="E4" s="27" t="s">
        <v>60</v>
      </c>
      <c r="F4" s="27" t="s">
        <v>61</v>
      </c>
      <c r="G4" s="27" t="s">
        <v>23</v>
      </c>
      <c r="H4" s="27" t="s">
        <v>52</v>
      </c>
    </row>
    <row r="5" spans="2:8" x14ac:dyDescent="0.25"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 t="s">
        <v>37</v>
      </c>
      <c r="H5" s="27" t="s">
        <v>38</v>
      </c>
    </row>
    <row r="6" spans="2:8" x14ac:dyDescent="0.25">
      <c r="B6" s="6" t="s">
        <v>50</v>
      </c>
      <c r="C6" s="40">
        <v>630254.67000000004</v>
      </c>
      <c r="D6" s="40">
        <v>695169.99</v>
      </c>
      <c r="E6" s="81">
        <v>695169.99</v>
      </c>
      <c r="F6" s="41">
        <v>691365.17</v>
      </c>
      <c r="G6" s="41">
        <f t="shared" ref="G6:G15" si="0">SUM(F6/C6)*100</f>
        <v>109.69615980790751</v>
      </c>
      <c r="H6" s="41">
        <f t="shared" ref="H6:H15" si="1">SUM(F6/E6)*100</f>
        <v>99.452677754400767</v>
      </c>
    </row>
    <row r="7" spans="2:8" x14ac:dyDescent="0.25">
      <c r="B7" s="6" t="s">
        <v>17</v>
      </c>
      <c r="C7" s="40">
        <v>9957.0400000000009</v>
      </c>
      <c r="D7" s="40">
        <v>7635.04</v>
      </c>
      <c r="E7" s="40">
        <v>7635.04</v>
      </c>
      <c r="F7" s="41">
        <v>7388.63</v>
      </c>
      <c r="G7" s="41">
        <f t="shared" si="0"/>
        <v>74.205085045354835</v>
      </c>
      <c r="H7" s="41">
        <f t="shared" si="1"/>
        <v>96.772642972400931</v>
      </c>
    </row>
    <row r="8" spans="2:8" x14ac:dyDescent="0.25">
      <c r="B8" s="19" t="s">
        <v>18</v>
      </c>
      <c r="C8" s="40">
        <v>9957.0400000000009</v>
      </c>
      <c r="D8" s="40">
        <v>7635.04</v>
      </c>
      <c r="E8" s="40">
        <v>7635.04</v>
      </c>
      <c r="F8" s="41">
        <v>7388.63</v>
      </c>
      <c r="G8" s="41">
        <f t="shared" si="0"/>
        <v>74.205085045354835</v>
      </c>
      <c r="H8" s="41">
        <f t="shared" si="1"/>
        <v>96.772642972400931</v>
      </c>
    </row>
    <row r="9" spans="2:8" x14ac:dyDescent="0.25">
      <c r="B9" s="6" t="s">
        <v>20</v>
      </c>
      <c r="C9" s="40">
        <v>255.94</v>
      </c>
      <c r="D9" s="40">
        <v>3277.44</v>
      </c>
      <c r="E9" s="40">
        <v>3277.44</v>
      </c>
      <c r="F9" s="41">
        <v>522.79999999999995</v>
      </c>
      <c r="G9" s="41">
        <f t="shared" si="0"/>
        <v>204.26662499023206</v>
      </c>
      <c r="H9" s="41">
        <f t="shared" si="1"/>
        <v>15.951474321421596</v>
      </c>
    </row>
    <row r="10" spans="2:8" x14ac:dyDescent="0.25">
      <c r="B10" s="20" t="s">
        <v>133</v>
      </c>
      <c r="C10" s="40">
        <v>71.31</v>
      </c>
      <c r="D10" s="40">
        <v>663.61</v>
      </c>
      <c r="E10" s="40">
        <v>663.61</v>
      </c>
      <c r="F10" s="41">
        <v>280.68</v>
      </c>
      <c r="G10" s="41">
        <f t="shared" si="0"/>
        <v>393.60538493899872</v>
      </c>
      <c r="H10" s="41">
        <f t="shared" si="1"/>
        <v>42.295926824490287</v>
      </c>
    </row>
    <row r="11" spans="2:8" x14ac:dyDescent="0.25">
      <c r="B11" s="20" t="s">
        <v>141</v>
      </c>
      <c r="C11" s="40">
        <v>184.63</v>
      </c>
      <c r="D11" s="40">
        <v>2613.83</v>
      </c>
      <c r="E11" s="40">
        <v>2613.83</v>
      </c>
      <c r="F11" s="41">
        <v>242.12</v>
      </c>
      <c r="G11" s="41">
        <f t="shared" si="0"/>
        <v>131.13795157883334</v>
      </c>
      <c r="H11" s="41">
        <f t="shared" si="1"/>
        <v>9.2630354690243824</v>
      </c>
    </row>
    <row r="12" spans="2:8" x14ac:dyDescent="0.25">
      <c r="B12" s="6" t="s">
        <v>134</v>
      </c>
      <c r="C12" s="40">
        <v>51138.93</v>
      </c>
      <c r="D12" s="40">
        <v>52160</v>
      </c>
      <c r="E12" s="81">
        <v>52160</v>
      </c>
      <c r="F12" s="41">
        <v>51691.54</v>
      </c>
      <c r="G12" s="41">
        <f t="shared" si="0"/>
        <v>101.08060532357639</v>
      </c>
      <c r="H12" s="41">
        <f t="shared" si="1"/>
        <v>99.10187883435583</v>
      </c>
    </row>
    <row r="13" spans="2:8" x14ac:dyDescent="0.25">
      <c r="B13" s="20" t="s">
        <v>135</v>
      </c>
      <c r="C13" s="40">
        <v>51138.93</v>
      </c>
      <c r="D13" s="40">
        <v>52160</v>
      </c>
      <c r="E13" s="81">
        <v>52160</v>
      </c>
      <c r="F13" s="41">
        <v>51691.54</v>
      </c>
      <c r="G13" s="41">
        <f t="shared" si="0"/>
        <v>101.08060532357639</v>
      </c>
      <c r="H13" s="41">
        <f t="shared" si="1"/>
        <v>99.10187883435583</v>
      </c>
    </row>
    <row r="14" spans="2:8" x14ac:dyDescent="0.25">
      <c r="B14" s="6" t="s">
        <v>136</v>
      </c>
      <c r="C14" s="40">
        <v>565374.47</v>
      </c>
      <c r="D14" s="40">
        <v>631405.32999999996</v>
      </c>
      <c r="E14" s="81">
        <v>631405.32999999996</v>
      </c>
      <c r="F14" s="41">
        <v>631762.19999999995</v>
      </c>
      <c r="G14" s="41">
        <f t="shared" si="0"/>
        <v>111.74225818863026</v>
      </c>
      <c r="H14" s="41">
        <f t="shared" si="1"/>
        <v>100.05651995367224</v>
      </c>
    </row>
    <row r="15" spans="2:8" x14ac:dyDescent="0.25">
      <c r="B15" s="82" t="s">
        <v>137</v>
      </c>
      <c r="C15" s="40">
        <v>3829.43</v>
      </c>
      <c r="D15" s="40">
        <v>4037.16</v>
      </c>
      <c r="E15" s="81">
        <v>4037.16</v>
      </c>
      <c r="F15" s="41">
        <v>4266.76</v>
      </c>
      <c r="G15" s="41">
        <f t="shared" si="0"/>
        <v>111.42023747659576</v>
      </c>
      <c r="H15" s="41">
        <f t="shared" si="1"/>
        <v>105.68716622576267</v>
      </c>
    </row>
    <row r="16" spans="2:8" x14ac:dyDescent="0.25">
      <c r="B16" s="20" t="s">
        <v>138</v>
      </c>
      <c r="C16" s="40">
        <v>561545.04</v>
      </c>
      <c r="D16" s="40">
        <v>626576.15</v>
      </c>
      <c r="E16" s="81">
        <v>626576.15</v>
      </c>
      <c r="F16" s="41">
        <v>627349.16</v>
      </c>
      <c r="G16" s="41"/>
      <c r="H16" s="41"/>
    </row>
    <row r="17" spans="2:8" ht="15.75" customHeight="1" x14ac:dyDescent="0.25">
      <c r="B17" s="20" t="s">
        <v>142</v>
      </c>
      <c r="C17" s="40"/>
      <c r="D17" s="40">
        <v>792.02</v>
      </c>
      <c r="E17" s="81">
        <v>792.02</v>
      </c>
      <c r="F17" s="41">
        <v>146.28</v>
      </c>
      <c r="G17" s="41" t="e">
        <f>SUM(F17/C17)*100</f>
        <v>#DIV/0!</v>
      </c>
      <c r="H17" s="41">
        <f>SUM(F17/E17)*100</f>
        <v>18.469230574985481</v>
      </c>
    </row>
    <row r="19" spans="2:8" x14ac:dyDescent="0.25">
      <c r="B19" s="34"/>
      <c r="C19" s="34"/>
      <c r="D19" s="34"/>
      <c r="E19" s="34"/>
      <c r="F19" s="34"/>
      <c r="G19" s="34"/>
      <c r="H19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E57A-B2E6-4A6B-ADAF-CAC0FE04BCDB}">
  <dimension ref="A2:I11"/>
  <sheetViews>
    <sheetView workbookViewId="0">
      <selection activeCell="M13" sqref="M13"/>
    </sheetView>
  </sheetViews>
  <sheetFormatPr defaultRowHeight="15" x14ac:dyDescent="0.25"/>
  <cols>
    <col min="4" max="4" width="7" customWidth="1"/>
    <col min="5" max="5" width="25.140625" customWidth="1"/>
    <col min="6" max="7" width="25.28515625" customWidth="1"/>
    <col min="8" max="8" width="24.28515625" customWidth="1"/>
    <col min="9" max="9" width="15.7109375" customWidth="1"/>
  </cols>
  <sheetData>
    <row r="2" spans="1:9" ht="15.75" x14ac:dyDescent="0.25">
      <c r="B2" s="146" t="s">
        <v>9</v>
      </c>
      <c r="C2" s="146"/>
      <c r="D2" s="146"/>
      <c r="E2" s="146"/>
      <c r="F2" s="146"/>
      <c r="G2" s="146"/>
      <c r="H2" s="146"/>
      <c r="I2" s="146"/>
    </row>
    <row r="3" spans="1:9" ht="15.75" x14ac:dyDescent="0.25">
      <c r="A3" s="121"/>
      <c r="B3" s="147" t="s">
        <v>200</v>
      </c>
      <c r="C3" s="147"/>
      <c r="D3" s="147"/>
      <c r="E3" s="147"/>
      <c r="F3" s="147"/>
      <c r="G3" s="147"/>
      <c r="H3" s="147"/>
      <c r="I3" s="147"/>
    </row>
    <row r="4" spans="1:9" ht="15.75" x14ac:dyDescent="0.25">
      <c r="A4" s="121"/>
      <c r="B4" s="122"/>
      <c r="C4" s="122"/>
      <c r="D4" s="122"/>
      <c r="E4" s="122"/>
      <c r="F4" s="122"/>
      <c r="G4" s="122"/>
      <c r="H4" s="122"/>
      <c r="I4" s="122"/>
    </row>
    <row r="5" spans="1:9" ht="25.5" x14ac:dyDescent="0.25">
      <c r="B5" s="148" t="s">
        <v>6</v>
      </c>
      <c r="C5" s="149"/>
      <c r="D5" s="149"/>
      <c r="E5" s="150"/>
      <c r="F5" s="123" t="s">
        <v>59</v>
      </c>
      <c r="G5" s="123" t="s">
        <v>60</v>
      </c>
      <c r="H5" s="123" t="s">
        <v>64</v>
      </c>
      <c r="I5" s="123" t="s">
        <v>52</v>
      </c>
    </row>
    <row r="6" spans="1:9" x14ac:dyDescent="0.25">
      <c r="A6" s="32"/>
      <c r="B6" s="151">
        <v>1</v>
      </c>
      <c r="C6" s="152"/>
      <c r="D6" s="152"/>
      <c r="E6" s="153"/>
      <c r="F6" s="124">
        <v>2</v>
      </c>
      <c r="G6" s="124">
        <v>3</v>
      </c>
      <c r="H6" s="124">
        <v>4</v>
      </c>
      <c r="I6" s="124" t="s">
        <v>48</v>
      </c>
    </row>
    <row r="7" spans="1:9" ht="25.5" x14ac:dyDescent="0.25">
      <c r="B7" s="139">
        <v>1008011</v>
      </c>
      <c r="C7" s="139"/>
      <c r="D7" s="139"/>
      <c r="E7" s="125" t="s">
        <v>201</v>
      </c>
      <c r="F7" s="127">
        <v>691350.68</v>
      </c>
      <c r="G7" s="127">
        <v>691350.68</v>
      </c>
      <c r="H7" s="127">
        <v>691788.4</v>
      </c>
      <c r="I7" s="127">
        <f>SUM(H7/G7)*100</f>
        <v>100.06331374404664</v>
      </c>
    </row>
    <row r="8" spans="1:9" ht="25.5" x14ac:dyDescent="0.25">
      <c r="B8" s="139" t="s">
        <v>202</v>
      </c>
      <c r="C8" s="139"/>
      <c r="D8" s="139"/>
      <c r="E8" s="125" t="s">
        <v>203</v>
      </c>
      <c r="F8" s="127">
        <v>691350.68</v>
      </c>
      <c r="G8" s="127">
        <v>691350.68</v>
      </c>
      <c r="H8" s="127">
        <v>691788.4</v>
      </c>
      <c r="I8" s="127">
        <f>SUM(H8/G8)*100</f>
        <v>100.06331374404664</v>
      </c>
    </row>
    <row r="9" spans="1:9" x14ac:dyDescent="0.25">
      <c r="B9" s="139">
        <v>3</v>
      </c>
      <c r="C9" s="139"/>
      <c r="D9" s="139"/>
      <c r="E9" s="125" t="s">
        <v>3</v>
      </c>
      <c r="F9" s="128">
        <v>692200.74</v>
      </c>
      <c r="G9" s="128">
        <v>692200.74</v>
      </c>
      <c r="H9" s="128">
        <v>690638.54</v>
      </c>
      <c r="I9" s="127">
        <f>SUM(H9/G9)*100</f>
        <v>99.774314023414661</v>
      </c>
    </row>
    <row r="10" spans="1:9" ht="30" x14ac:dyDescent="0.25">
      <c r="B10" s="140">
        <v>4</v>
      </c>
      <c r="C10" s="141"/>
      <c r="D10" s="142"/>
      <c r="E10" s="126" t="s">
        <v>204</v>
      </c>
      <c r="F10" s="128">
        <v>2969.25</v>
      </c>
      <c r="G10" s="128">
        <v>2969.25</v>
      </c>
      <c r="H10" s="128">
        <v>726.63</v>
      </c>
      <c r="I10" s="127">
        <f>SUM(H10/G10)*100</f>
        <v>24.471836322303613</v>
      </c>
    </row>
    <row r="11" spans="1:9" x14ac:dyDescent="0.25">
      <c r="B11" s="143"/>
      <c r="C11" s="144"/>
      <c r="D11" s="145"/>
      <c r="E11" s="25"/>
      <c r="F11" s="25"/>
      <c r="G11" s="25"/>
      <c r="H11" s="25"/>
      <c r="I11" s="25"/>
    </row>
  </sheetData>
  <mergeCells count="9">
    <mergeCell ref="B9:D9"/>
    <mergeCell ref="B10:D10"/>
    <mergeCell ref="B11:D11"/>
    <mergeCell ref="B2:I2"/>
    <mergeCell ref="B3:I3"/>
    <mergeCell ref="B5:E5"/>
    <mergeCell ref="B6:E6"/>
    <mergeCell ref="B7:D7"/>
    <mergeCell ref="B8:D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14"/>
  <sheetViews>
    <sheetView workbookViewId="0">
      <selection activeCell="K27" sqref="K27"/>
    </sheetView>
  </sheetViews>
  <sheetFormatPr defaultRowHeight="15" x14ac:dyDescent="0.25"/>
  <cols>
    <col min="2" max="2" width="80" customWidth="1"/>
    <col min="3" max="3" width="0.140625" customWidth="1"/>
    <col min="4" max="4" width="25.42578125" hidden="1" customWidth="1"/>
    <col min="5" max="5" width="39" hidden="1" customWidth="1"/>
    <col min="6" max="8" width="24.28515625" customWidth="1"/>
    <col min="9" max="9" width="15.7109375" customWidth="1"/>
    <col min="10" max="10" width="24.28515625" customWidth="1"/>
  </cols>
  <sheetData>
    <row r="1" spans="1:10" ht="18" x14ac:dyDescent="0.25">
      <c r="B1" s="2"/>
      <c r="C1" s="2"/>
      <c r="D1" s="2"/>
      <c r="E1" s="2"/>
      <c r="F1" s="2"/>
      <c r="G1" s="2"/>
      <c r="H1" s="2"/>
      <c r="I1" s="3"/>
      <c r="J1" s="3"/>
    </row>
    <row r="2" spans="1:10" ht="18" customHeight="1" x14ac:dyDescent="0.25">
      <c r="B2" s="130" t="s">
        <v>9</v>
      </c>
      <c r="C2" s="130"/>
      <c r="D2" s="130"/>
      <c r="E2" s="130"/>
      <c r="F2" s="130"/>
      <c r="G2" s="130"/>
      <c r="H2" s="130"/>
      <c r="I2" s="130"/>
      <c r="J2" s="22"/>
    </row>
    <row r="3" spans="1:10" ht="18" x14ac:dyDescent="0.25">
      <c r="B3" s="38"/>
      <c r="C3" s="38"/>
      <c r="D3" s="38"/>
      <c r="E3" s="38"/>
      <c r="F3" s="38"/>
      <c r="G3" s="38"/>
      <c r="H3" s="38"/>
      <c r="I3" s="39"/>
      <c r="J3" s="3"/>
    </row>
    <row r="4" spans="1:10" ht="15.75" x14ac:dyDescent="0.25">
      <c r="B4" s="154" t="s">
        <v>56</v>
      </c>
      <c r="C4" s="154"/>
      <c r="D4" s="154"/>
      <c r="E4" s="154"/>
      <c r="F4" s="154"/>
      <c r="G4" s="154"/>
      <c r="H4" s="154"/>
      <c r="I4" s="154"/>
    </row>
    <row r="5" spans="1:10" ht="18" x14ac:dyDescent="0.25">
      <c r="B5" s="38"/>
      <c r="C5" s="38"/>
      <c r="D5" s="38"/>
      <c r="E5" s="38"/>
      <c r="F5" s="38"/>
      <c r="G5" s="38"/>
      <c r="H5" s="38"/>
      <c r="I5" s="39"/>
    </row>
    <row r="6" spans="1:10" ht="25.5" x14ac:dyDescent="0.25">
      <c r="B6" s="135" t="s">
        <v>6</v>
      </c>
      <c r="C6" s="136"/>
      <c r="D6" s="136"/>
      <c r="E6" s="137"/>
      <c r="F6" s="27" t="s">
        <v>59</v>
      </c>
      <c r="G6" s="27" t="s">
        <v>60</v>
      </c>
      <c r="H6" s="27" t="s">
        <v>64</v>
      </c>
      <c r="I6" s="27" t="s">
        <v>52</v>
      </c>
    </row>
    <row r="7" spans="1:10" s="32" customFormat="1" ht="11.25" x14ac:dyDescent="0.2">
      <c r="B7" s="132">
        <v>1</v>
      </c>
      <c r="C7" s="133"/>
      <c r="D7" s="133"/>
      <c r="E7" s="134"/>
      <c r="F7" s="29">
        <v>2</v>
      </c>
      <c r="G7" s="29">
        <v>3</v>
      </c>
      <c r="H7" s="29">
        <v>4</v>
      </c>
      <c r="I7" s="29" t="s">
        <v>48</v>
      </c>
    </row>
    <row r="8" spans="1:10" ht="30" customHeight="1" x14ac:dyDescent="0.25">
      <c r="A8" s="63"/>
      <c r="B8" s="56" t="s">
        <v>126</v>
      </c>
      <c r="C8" s="61"/>
      <c r="D8" s="62"/>
      <c r="E8" s="59"/>
      <c r="F8" s="90">
        <v>630254.67000000004</v>
      </c>
      <c r="G8" s="40">
        <v>695169.99</v>
      </c>
      <c r="H8" s="40">
        <v>691365.17</v>
      </c>
      <c r="I8" s="4">
        <f t="shared" ref="I8:I21" si="0">SUM(H8/G8)*100</f>
        <v>99.452677754400767</v>
      </c>
    </row>
    <row r="9" spans="1:10" ht="18.75" customHeight="1" x14ac:dyDescent="0.25">
      <c r="A9" s="63"/>
      <c r="B9" s="56" t="s">
        <v>147</v>
      </c>
      <c r="C9" s="61"/>
      <c r="D9" s="62"/>
      <c r="E9" s="59"/>
      <c r="F9" s="90">
        <v>9957.0400000000009</v>
      </c>
      <c r="G9" s="40">
        <v>7635.04</v>
      </c>
      <c r="H9" s="40">
        <v>7388.63</v>
      </c>
      <c r="I9" s="4">
        <f t="shared" si="0"/>
        <v>96.772642972400931</v>
      </c>
    </row>
    <row r="10" spans="1:10" ht="18.75" customHeight="1" x14ac:dyDescent="0.25">
      <c r="A10" s="63"/>
      <c r="B10" s="56" t="s">
        <v>148</v>
      </c>
      <c r="C10" s="61"/>
      <c r="D10" s="62"/>
      <c r="E10" s="59"/>
      <c r="F10" s="90">
        <v>255.94</v>
      </c>
      <c r="G10" s="40">
        <v>3277.44</v>
      </c>
      <c r="H10" s="40">
        <v>522.79999999999995</v>
      </c>
      <c r="I10" s="4">
        <f t="shared" si="0"/>
        <v>15.951474321421596</v>
      </c>
    </row>
    <row r="11" spans="1:10" ht="18.75" customHeight="1" x14ac:dyDescent="0.25">
      <c r="A11" s="63"/>
      <c r="B11" s="56" t="s">
        <v>149</v>
      </c>
      <c r="C11" s="61"/>
      <c r="D11" s="62"/>
      <c r="E11" s="59"/>
      <c r="F11" s="90">
        <v>51138.93</v>
      </c>
      <c r="G11" s="40">
        <v>52160</v>
      </c>
      <c r="H11" s="40">
        <v>51691.54</v>
      </c>
      <c r="I11" s="4">
        <f t="shared" si="0"/>
        <v>99.10187883435583</v>
      </c>
    </row>
    <row r="12" spans="1:10" ht="18.75" customHeight="1" x14ac:dyDescent="0.25">
      <c r="A12" s="63"/>
      <c r="B12" s="56" t="s">
        <v>150</v>
      </c>
      <c r="C12" s="61"/>
      <c r="D12" s="62"/>
      <c r="E12" s="59"/>
      <c r="F12" s="90">
        <v>565374.47</v>
      </c>
      <c r="G12" s="40">
        <v>631405.32999999996</v>
      </c>
      <c r="H12" s="40">
        <v>631762.19999999995</v>
      </c>
      <c r="I12" s="4">
        <f t="shared" si="0"/>
        <v>100.05651995367224</v>
      </c>
    </row>
    <row r="13" spans="1:10" ht="18.75" customHeight="1" x14ac:dyDescent="0.25">
      <c r="A13" s="63"/>
      <c r="B13" s="56" t="s">
        <v>151</v>
      </c>
      <c r="C13" s="61"/>
      <c r="D13" s="62"/>
      <c r="E13" s="59"/>
      <c r="F13" s="90">
        <v>3528.29</v>
      </c>
      <c r="G13" s="40">
        <v>692.18</v>
      </c>
      <c r="H13" s="40"/>
      <c r="I13" s="4">
        <f t="shared" si="0"/>
        <v>0</v>
      </c>
    </row>
    <row r="14" spans="1:10" ht="15" customHeight="1" x14ac:dyDescent="0.25">
      <c r="A14" s="63"/>
      <c r="B14" s="57" t="s">
        <v>132</v>
      </c>
      <c r="C14" s="61"/>
      <c r="D14" s="62"/>
      <c r="E14" s="60"/>
      <c r="F14" s="90"/>
      <c r="G14" s="40">
        <v>265.45</v>
      </c>
      <c r="H14" s="40"/>
      <c r="I14" s="4">
        <f t="shared" si="0"/>
        <v>0</v>
      </c>
    </row>
    <row r="15" spans="1:10" ht="15" customHeight="1" x14ac:dyDescent="0.25">
      <c r="A15" s="63"/>
      <c r="B15" s="58" t="s">
        <v>199</v>
      </c>
      <c r="C15" s="61"/>
      <c r="D15" s="62"/>
      <c r="E15" s="60"/>
      <c r="F15" s="90"/>
      <c r="G15" s="40">
        <v>265.45</v>
      </c>
      <c r="H15" s="40"/>
      <c r="I15" s="4">
        <f t="shared" si="0"/>
        <v>0</v>
      </c>
    </row>
    <row r="16" spans="1:10" ht="15" customHeight="1" x14ac:dyDescent="0.25">
      <c r="A16" s="63"/>
      <c r="B16" s="56" t="s">
        <v>157</v>
      </c>
      <c r="C16" s="61"/>
      <c r="D16" s="62"/>
      <c r="E16" s="59"/>
      <c r="F16" s="90"/>
      <c r="G16" s="40">
        <v>265.45</v>
      </c>
      <c r="H16" s="40"/>
      <c r="I16" s="4">
        <f t="shared" si="0"/>
        <v>0</v>
      </c>
    </row>
    <row r="17" spans="1:9" ht="15" customHeight="1" x14ac:dyDescent="0.25">
      <c r="A17" s="63"/>
      <c r="B17" s="56" t="s">
        <v>152</v>
      </c>
      <c r="C17" s="61"/>
      <c r="D17" s="62"/>
      <c r="E17" s="59"/>
      <c r="F17" s="90"/>
      <c r="G17" s="44">
        <v>265.45</v>
      </c>
      <c r="H17" s="40"/>
      <c r="I17" s="4">
        <f t="shared" si="0"/>
        <v>0</v>
      </c>
    </row>
    <row r="18" spans="1:9" ht="15" customHeight="1" x14ac:dyDescent="0.25">
      <c r="A18" s="63"/>
      <c r="B18" s="97" t="s">
        <v>153</v>
      </c>
      <c r="C18" s="61"/>
      <c r="D18" s="62"/>
      <c r="E18" s="59"/>
      <c r="F18" s="90"/>
      <c r="G18" s="40">
        <v>139.36000000000001</v>
      </c>
      <c r="H18" s="40"/>
      <c r="I18" s="4">
        <f t="shared" si="0"/>
        <v>0</v>
      </c>
    </row>
    <row r="19" spans="1:9" ht="15" customHeight="1" x14ac:dyDescent="0.25">
      <c r="A19" s="63"/>
      <c r="B19" s="97" t="s">
        <v>154</v>
      </c>
      <c r="C19" s="61"/>
      <c r="D19" s="62"/>
      <c r="E19" s="59"/>
      <c r="F19" s="90"/>
      <c r="G19" s="40">
        <v>126.09</v>
      </c>
      <c r="H19" s="40"/>
      <c r="I19" s="4">
        <f t="shared" si="0"/>
        <v>0</v>
      </c>
    </row>
    <row r="20" spans="1:9" ht="15" customHeight="1" x14ac:dyDescent="0.25">
      <c r="A20" s="63"/>
      <c r="B20" s="89" t="s">
        <v>127</v>
      </c>
      <c r="C20" s="61"/>
      <c r="D20" s="62"/>
      <c r="E20" s="59"/>
      <c r="F20" s="90">
        <v>621063.44999999995</v>
      </c>
      <c r="G20" s="40">
        <v>683232.34</v>
      </c>
      <c r="H20" s="40">
        <v>679606.97</v>
      </c>
      <c r="I20" s="4">
        <f t="shared" si="0"/>
        <v>99.469379625677561</v>
      </c>
    </row>
    <row r="21" spans="1:9" ht="15" customHeight="1" x14ac:dyDescent="0.25">
      <c r="A21" s="63"/>
      <c r="B21" s="56" t="s">
        <v>155</v>
      </c>
      <c r="C21" s="61"/>
      <c r="D21" s="62"/>
      <c r="E21" s="59"/>
      <c r="F21" s="90">
        <v>621063.44999999995</v>
      </c>
      <c r="G21" s="40">
        <v>683232.34</v>
      </c>
      <c r="H21" s="40">
        <v>679606.97</v>
      </c>
      <c r="I21" s="4">
        <f t="shared" si="0"/>
        <v>99.469379625677561</v>
      </c>
    </row>
    <row r="22" spans="1:9" ht="15" customHeight="1" x14ac:dyDescent="0.25">
      <c r="A22" s="63"/>
      <c r="B22" s="56" t="s">
        <v>156</v>
      </c>
      <c r="C22" s="61"/>
      <c r="D22" s="62"/>
      <c r="E22" s="59"/>
      <c r="F22" s="90">
        <v>4595.25</v>
      </c>
      <c r="G22" s="40"/>
      <c r="H22" s="40"/>
      <c r="I22" s="4"/>
    </row>
    <row r="23" spans="1:9" ht="15" customHeight="1" x14ac:dyDescent="0.25">
      <c r="A23" s="63"/>
      <c r="B23" s="56" t="s">
        <v>152</v>
      </c>
      <c r="C23" s="61"/>
      <c r="D23" s="62"/>
      <c r="E23" s="60"/>
      <c r="F23" s="105">
        <v>4595.25</v>
      </c>
      <c r="G23" s="40"/>
      <c r="H23" s="40"/>
      <c r="I23" s="4"/>
    </row>
    <row r="24" spans="1:9" ht="15" customHeight="1" x14ac:dyDescent="0.25">
      <c r="A24" s="63"/>
      <c r="B24" s="97" t="s">
        <v>195</v>
      </c>
      <c r="C24" s="61"/>
      <c r="D24" s="62"/>
      <c r="E24" s="60"/>
      <c r="F24" s="90">
        <v>1088.26</v>
      </c>
      <c r="G24" s="40"/>
      <c r="H24" s="40"/>
      <c r="I24" s="4"/>
    </row>
    <row r="25" spans="1:9" ht="15" customHeight="1" x14ac:dyDescent="0.25">
      <c r="A25" s="63"/>
      <c r="B25" s="97" t="s">
        <v>158</v>
      </c>
      <c r="C25" s="61"/>
      <c r="D25" s="62"/>
      <c r="E25" s="60"/>
      <c r="F25" s="90">
        <v>1955.8</v>
      </c>
      <c r="G25" s="40"/>
      <c r="H25" s="40"/>
      <c r="I25" s="4"/>
    </row>
    <row r="26" spans="1:9" ht="15" customHeight="1" x14ac:dyDescent="0.25">
      <c r="A26" s="63"/>
      <c r="B26" s="97" t="s">
        <v>159</v>
      </c>
      <c r="C26" s="61"/>
      <c r="D26" s="62"/>
      <c r="E26" s="59"/>
      <c r="F26" s="90">
        <v>514.29999999999995</v>
      </c>
      <c r="G26" s="40"/>
      <c r="H26" s="40"/>
      <c r="I26" s="4"/>
    </row>
    <row r="27" spans="1:9" ht="15" customHeight="1" x14ac:dyDescent="0.25">
      <c r="A27" s="63"/>
      <c r="B27" s="97" t="s">
        <v>160</v>
      </c>
      <c r="C27" s="61"/>
      <c r="D27" s="62"/>
      <c r="E27" s="59"/>
      <c r="F27" s="90">
        <v>1036.8900000000001</v>
      </c>
      <c r="G27" s="40"/>
      <c r="H27" s="40"/>
      <c r="I27" s="4"/>
    </row>
    <row r="28" spans="1:9" ht="21.75" customHeight="1" x14ac:dyDescent="0.25">
      <c r="A28" s="63"/>
      <c r="B28" s="56" t="s">
        <v>161</v>
      </c>
      <c r="C28" s="61"/>
      <c r="D28" s="62"/>
      <c r="E28" s="64"/>
      <c r="F28" s="44">
        <v>255.94</v>
      </c>
      <c r="G28" s="105">
        <v>3277.44</v>
      </c>
      <c r="H28" s="44">
        <v>522.79999999999995</v>
      </c>
      <c r="I28" s="106">
        <f t="shared" ref="I28:I39" si="1">SUM(H28/G28)*100</f>
        <v>15.951474321421596</v>
      </c>
    </row>
    <row r="29" spans="1:9" ht="15" customHeight="1" x14ac:dyDescent="0.25">
      <c r="A29" s="63"/>
      <c r="B29" s="56" t="s">
        <v>152</v>
      </c>
      <c r="C29" s="61"/>
      <c r="D29" s="62"/>
      <c r="E29" s="64"/>
      <c r="F29" s="44">
        <v>252.17</v>
      </c>
      <c r="G29" s="105">
        <v>2069.66</v>
      </c>
      <c r="H29" s="44">
        <v>514.74</v>
      </c>
      <c r="I29" s="106">
        <f t="shared" si="1"/>
        <v>24.870751717673436</v>
      </c>
    </row>
    <row r="30" spans="1:9" ht="15" customHeight="1" x14ac:dyDescent="0.25">
      <c r="A30" s="63"/>
      <c r="B30" s="97" t="s">
        <v>153</v>
      </c>
      <c r="C30" s="61"/>
      <c r="D30" s="62"/>
      <c r="E30" s="64"/>
      <c r="F30" s="40">
        <v>53.88</v>
      </c>
      <c r="G30" s="90">
        <v>71.14</v>
      </c>
      <c r="H30" s="40">
        <v>50.3</v>
      </c>
      <c r="I30" s="4">
        <f t="shared" si="1"/>
        <v>70.705650829350574</v>
      </c>
    </row>
    <row r="31" spans="1:9" ht="15" customHeight="1" x14ac:dyDescent="0.25">
      <c r="A31" s="63"/>
      <c r="B31" s="97" t="s">
        <v>162</v>
      </c>
      <c r="F31" s="41"/>
      <c r="G31" s="91">
        <v>92.9</v>
      </c>
      <c r="H31" s="92"/>
      <c r="I31" s="4">
        <f t="shared" si="1"/>
        <v>0</v>
      </c>
    </row>
    <row r="32" spans="1:9" ht="15" customHeight="1" x14ac:dyDescent="0.25">
      <c r="A32" s="63"/>
      <c r="B32" s="97" t="s">
        <v>195</v>
      </c>
      <c r="F32" s="41">
        <v>170.82</v>
      </c>
      <c r="G32" s="91">
        <v>790.51</v>
      </c>
      <c r="H32" s="41">
        <v>87.55</v>
      </c>
      <c r="I32" s="4">
        <f t="shared" si="1"/>
        <v>11.075128714374264</v>
      </c>
    </row>
    <row r="33" spans="1:9" ht="15" customHeight="1" x14ac:dyDescent="0.25">
      <c r="A33" s="63"/>
      <c r="B33" s="97" t="s">
        <v>163</v>
      </c>
      <c r="C33" s="71"/>
      <c r="D33" s="72"/>
      <c r="E33" s="72"/>
      <c r="F33" s="93"/>
      <c r="G33" s="98">
        <v>265.45</v>
      </c>
      <c r="H33" s="99">
        <v>92</v>
      </c>
      <c r="I33" s="4">
        <f t="shared" si="1"/>
        <v>34.658127707666232</v>
      </c>
    </row>
    <row r="34" spans="1:9" ht="15" customHeight="1" x14ac:dyDescent="0.25">
      <c r="A34" s="63"/>
      <c r="B34" s="97" t="s">
        <v>158</v>
      </c>
      <c r="C34" s="34"/>
      <c r="D34" s="34"/>
      <c r="E34" s="34"/>
      <c r="F34" s="94"/>
      <c r="G34" s="100">
        <v>105.18</v>
      </c>
      <c r="H34" s="99">
        <v>158.71</v>
      </c>
      <c r="I34" s="4">
        <f t="shared" si="1"/>
        <v>150.89370602776194</v>
      </c>
    </row>
    <row r="35" spans="1:9" ht="15" customHeight="1" x14ac:dyDescent="0.25">
      <c r="A35" s="63"/>
      <c r="B35" s="97" t="s">
        <v>164</v>
      </c>
      <c r="C35" s="34"/>
      <c r="D35" s="34"/>
      <c r="E35" s="34"/>
      <c r="F35" s="94"/>
      <c r="G35" s="100">
        <v>285.35000000000002</v>
      </c>
      <c r="H35" s="94"/>
      <c r="I35" s="4">
        <f t="shared" si="1"/>
        <v>0</v>
      </c>
    </row>
    <row r="36" spans="1:9" ht="15" customHeight="1" x14ac:dyDescent="0.25">
      <c r="A36" s="63"/>
      <c r="B36" s="97" t="s">
        <v>154</v>
      </c>
      <c r="C36" s="34"/>
      <c r="D36" s="34"/>
      <c r="E36" s="34"/>
      <c r="F36" s="102">
        <v>27.47</v>
      </c>
      <c r="G36" s="98">
        <v>192.68</v>
      </c>
      <c r="H36" s="102">
        <v>126.18</v>
      </c>
      <c r="I36" s="4">
        <f t="shared" si="1"/>
        <v>65.486817521278809</v>
      </c>
    </row>
    <row r="37" spans="1:9" ht="15" customHeight="1" x14ac:dyDescent="0.25">
      <c r="A37" s="63"/>
      <c r="B37" s="97" t="s">
        <v>160</v>
      </c>
      <c r="F37" s="95"/>
      <c r="G37" s="96">
        <v>265.45</v>
      </c>
      <c r="H37" s="95"/>
      <c r="I37" s="4">
        <f t="shared" si="1"/>
        <v>0</v>
      </c>
    </row>
    <row r="38" spans="1:9" x14ac:dyDescent="0.25">
      <c r="A38" s="63"/>
      <c r="B38" s="56" t="s">
        <v>165</v>
      </c>
      <c r="F38" s="104">
        <v>3.77</v>
      </c>
      <c r="G38" s="101">
        <v>13.27</v>
      </c>
      <c r="H38" s="104">
        <v>8.06</v>
      </c>
      <c r="I38" s="106">
        <f t="shared" si="1"/>
        <v>60.73850791258478</v>
      </c>
    </row>
    <row r="39" spans="1:9" ht="15" customHeight="1" x14ac:dyDescent="0.25">
      <c r="A39" s="63"/>
      <c r="B39" s="97" t="s">
        <v>166</v>
      </c>
      <c r="F39" s="41">
        <v>3.77</v>
      </c>
      <c r="G39" s="103">
        <v>13.27</v>
      </c>
      <c r="H39" s="41">
        <v>8.06</v>
      </c>
      <c r="I39" s="4">
        <f t="shared" si="1"/>
        <v>60.73850791258478</v>
      </c>
    </row>
    <row r="40" spans="1:9" x14ac:dyDescent="0.25">
      <c r="A40" s="63"/>
      <c r="B40" s="56" t="s">
        <v>167</v>
      </c>
      <c r="F40" s="41"/>
      <c r="G40" s="104">
        <v>1194.51</v>
      </c>
      <c r="H40" s="41"/>
      <c r="I40" s="70"/>
    </row>
    <row r="41" spans="1:9" x14ac:dyDescent="0.25">
      <c r="A41" s="63"/>
      <c r="B41" s="97" t="s">
        <v>168</v>
      </c>
      <c r="F41" s="41"/>
      <c r="G41" s="41">
        <v>1194.51</v>
      </c>
      <c r="H41" s="41"/>
      <c r="I41" s="70"/>
    </row>
    <row r="42" spans="1:9" x14ac:dyDescent="0.25">
      <c r="A42" s="63"/>
      <c r="B42" s="56" t="s">
        <v>169</v>
      </c>
      <c r="F42" s="104">
        <v>51138.93</v>
      </c>
      <c r="G42" s="104">
        <v>52160</v>
      </c>
      <c r="H42" s="104">
        <v>51691.54</v>
      </c>
      <c r="I42" s="4">
        <f t="shared" ref="I42:I67" si="2">SUM(H42/G42)*100</f>
        <v>99.10187883435583</v>
      </c>
    </row>
    <row r="43" spans="1:9" x14ac:dyDescent="0.25">
      <c r="A43" s="63"/>
      <c r="B43" s="56" t="s">
        <v>152</v>
      </c>
      <c r="F43" s="104">
        <v>51010.09</v>
      </c>
      <c r="G43" s="104">
        <v>52042.28</v>
      </c>
      <c r="H43" s="104">
        <v>51580.65</v>
      </c>
      <c r="I43" s="4">
        <f t="shared" si="2"/>
        <v>99.112971222628985</v>
      </c>
    </row>
    <row r="44" spans="1:9" x14ac:dyDescent="0.25">
      <c r="A44" s="63"/>
      <c r="B44" s="97" t="s">
        <v>153</v>
      </c>
      <c r="F44" s="41">
        <v>843.64</v>
      </c>
      <c r="G44" s="41">
        <v>190.87</v>
      </c>
      <c r="H44" s="41">
        <v>111.67</v>
      </c>
      <c r="I44" s="4">
        <f t="shared" si="2"/>
        <v>58.505789280662235</v>
      </c>
    </row>
    <row r="45" spans="1:9" x14ac:dyDescent="0.25">
      <c r="A45" s="63"/>
      <c r="B45" s="97" t="s">
        <v>170</v>
      </c>
      <c r="F45" s="41">
        <v>14072.69</v>
      </c>
      <c r="G45" s="41">
        <v>14309.6</v>
      </c>
      <c r="H45" s="41">
        <v>14266.36</v>
      </c>
      <c r="I45" s="4">
        <f t="shared" si="2"/>
        <v>99.697825236205063</v>
      </c>
    </row>
    <row r="46" spans="1:9" x14ac:dyDescent="0.25">
      <c r="A46" s="63"/>
      <c r="B46" s="97" t="s">
        <v>162</v>
      </c>
      <c r="F46" s="41">
        <v>696.24</v>
      </c>
      <c r="G46" s="41">
        <v>720.9</v>
      </c>
      <c r="H46" s="41">
        <v>661</v>
      </c>
      <c r="I46" s="4">
        <f t="shared" si="2"/>
        <v>91.690941878207795</v>
      </c>
    </row>
    <row r="47" spans="1:9" x14ac:dyDescent="0.25">
      <c r="A47" s="63"/>
      <c r="B47" s="97" t="s">
        <v>195</v>
      </c>
      <c r="F47" s="41">
        <v>3835.25</v>
      </c>
      <c r="G47" s="41">
        <v>2273.5</v>
      </c>
      <c r="H47" s="41">
        <v>2325.9499999999998</v>
      </c>
      <c r="I47" s="4">
        <f t="shared" si="2"/>
        <v>102.307015614691</v>
      </c>
    </row>
    <row r="48" spans="1:9" x14ac:dyDescent="0.25">
      <c r="A48" s="63"/>
      <c r="B48" s="97" t="s">
        <v>163</v>
      </c>
      <c r="F48" s="41">
        <v>3369.66</v>
      </c>
      <c r="G48" s="41">
        <v>2665.66</v>
      </c>
      <c r="H48" s="41">
        <v>2665.66</v>
      </c>
      <c r="I48" s="4">
        <f t="shared" si="2"/>
        <v>100</v>
      </c>
    </row>
    <row r="49" spans="1:9" x14ac:dyDescent="0.25">
      <c r="A49" s="63"/>
      <c r="B49" s="97" t="s">
        <v>158</v>
      </c>
      <c r="F49" s="25">
        <v>7115.12</v>
      </c>
      <c r="G49" s="25">
        <v>10710</v>
      </c>
      <c r="H49" s="25">
        <v>10710</v>
      </c>
      <c r="I49" s="4">
        <f t="shared" si="2"/>
        <v>100</v>
      </c>
    </row>
    <row r="50" spans="1:9" x14ac:dyDescent="0.25">
      <c r="A50" s="63"/>
      <c r="B50" s="97" t="s">
        <v>171</v>
      </c>
      <c r="F50" s="25">
        <v>2112.69</v>
      </c>
      <c r="G50" s="25">
        <v>774.29</v>
      </c>
      <c r="H50" s="25">
        <v>781.99</v>
      </c>
      <c r="I50" s="4">
        <f t="shared" si="2"/>
        <v>100.99445944026139</v>
      </c>
    </row>
    <row r="51" spans="1:9" x14ac:dyDescent="0.25">
      <c r="A51" s="63"/>
      <c r="B51" s="97" t="s">
        <v>164</v>
      </c>
      <c r="F51" s="25">
        <v>401.62</v>
      </c>
      <c r="G51" s="25">
        <v>398.15</v>
      </c>
      <c r="H51" s="25">
        <v>396.99</v>
      </c>
      <c r="I51" s="4">
        <f t="shared" si="2"/>
        <v>99.708652517895274</v>
      </c>
    </row>
    <row r="52" spans="1:9" x14ac:dyDescent="0.25">
      <c r="A52" s="63"/>
      <c r="B52" s="97" t="s">
        <v>172</v>
      </c>
      <c r="F52" s="25">
        <v>81.290000000000006</v>
      </c>
      <c r="G52" s="25">
        <v>142.15</v>
      </c>
      <c r="H52" s="25">
        <v>142.15</v>
      </c>
      <c r="I52" s="4">
        <f t="shared" si="2"/>
        <v>100</v>
      </c>
    </row>
    <row r="53" spans="1:9" x14ac:dyDescent="0.25">
      <c r="A53" s="63"/>
      <c r="B53" s="97" t="s">
        <v>154</v>
      </c>
      <c r="F53" s="74">
        <v>2425.35</v>
      </c>
      <c r="G53" s="74">
        <v>2531.0100000000002</v>
      </c>
      <c r="H53" s="74">
        <v>2565.71</v>
      </c>
      <c r="I53" s="4">
        <f t="shared" si="2"/>
        <v>101.37099418809092</v>
      </c>
    </row>
    <row r="54" spans="1:9" x14ac:dyDescent="0.25">
      <c r="A54" s="63"/>
      <c r="B54" s="97" t="s">
        <v>173</v>
      </c>
      <c r="F54" s="25">
        <v>1490.52</v>
      </c>
      <c r="G54" s="25">
        <v>1480.2</v>
      </c>
      <c r="H54" s="25">
        <v>1559.48</v>
      </c>
      <c r="I54" s="4">
        <f t="shared" si="2"/>
        <v>105.35603296851777</v>
      </c>
    </row>
    <row r="55" spans="1:9" x14ac:dyDescent="0.25">
      <c r="A55" s="63"/>
      <c r="B55" s="97" t="s">
        <v>174</v>
      </c>
      <c r="F55" s="25">
        <v>9897.1299999999992</v>
      </c>
      <c r="G55" s="25">
        <v>9361.17</v>
      </c>
      <c r="H55" s="25">
        <v>9361.1299999999992</v>
      </c>
      <c r="I55" s="4">
        <f t="shared" si="2"/>
        <v>99.999572702984764</v>
      </c>
    </row>
    <row r="56" spans="1:9" x14ac:dyDescent="0.25">
      <c r="A56" s="63"/>
      <c r="B56" s="97" t="s">
        <v>175</v>
      </c>
      <c r="F56" s="25">
        <v>1114.8699999999999</v>
      </c>
      <c r="G56" s="25">
        <v>1114.8699999999999</v>
      </c>
      <c r="H56" s="25">
        <v>1274.1600000000001</v>
      </c>
      <c r="I56" s="4">
        <f t="shared" si="2"/>
        <v>114.28776449272114</v>
      </c>
    </row>
    <row r="57" spans="1:9" x14ac:dyDescent="0.25">
      <c r="A57" s="63"/>
      <c r="B57" s="97" t="s">
        <v>159</v>
      </c>
      <c r="F57" s="25">
        <v>2329.66</v>
      </c>
      <c r="G57" s="25">
        <v>2622.65</v>
      </c>
      <c r="H57" s="25">
        <v>2422.52</v>
      </c>
      <c r="I57" s="4">
        <f t="shared" si="2"/>
        <v>92.36916858902255</v>
      </c>
    </row>
    <row r="58" spans="1:9" x14ac:dyDescent="0.25">
      <c r="A58" s="63"/>
      <c r="B58" s="97" t="s">
        <v>160</v>
      </c>
      <c r="F58" s="25">
        <v>729.97</v>
      </c>
      <c r="G58" s="25">
        <v>1513</v>
      </c>
      <c r="H58" s="25">
        <v>1509.8</v>
      </c>
      <c r="I58" s="4">
        <f t="shared" si="2"/>
        <v>99.788499669530722</v>
      </c>
    </row>
    <row r="59" spans="1:9" x14ac:dyDescent="0.25">
      <c r="A59" s="63"/>
      <c r="B59" s="97" t="s">
        <v>176</v>
      </c>
      <c r="F59" s="25"/>
      <c r="G59" s="25">
        <v>404.74</v>
      </c>
      <c r="H59" s="25"/>
      <c r="I59" s="4">
        <f t="shared" si="2"/>
        <v>0</v>
      </c>
    </row>
    <row r="60" spans="1:9" x14ac:dyDescent="0.25">
      <c r="A60" s="63"/>
      <c r="B60" s="97" t="s">
        <v>177</v>
      </c>
      <c r="C60" s="76"/>
      <c r="D60" s="67"/>
      <c r="E60" s="67"/>
      <c r="F60" s="73">
        <v>253.82</v>
      </c>
      <c r="G60" s="73">
        <v>265.45</v>
      </c>
      <c r="H60" s="73">
        <v>262.01</v>
      </c>
      <c r="I60" s="4">
        <f t="shared" si="2"/>
        <v>98.704087398756826</v>
      </c>
    </row>
    <row r="61" spans="1:9" x14ac:dyDescent="0.25">
      <c r="A61" s="63"/>
      <c r="B61" s="97" t="s">
        <v>178</v>
      </c>
      <c r="F61" s="25">
        <v>165.91</v>
      </c>
      <c r="G61" s="25">
        <v>165.9</v>
      </c>
      <c r="H61" s="25">
        <v>174.82</v>
      </c>
      <c r="I61" s="4">
        <f t="shared" si="2"/>
        <v>105.37673297166967</v>
      </c>
    </row>
    <row r="62" spans="1:9" x14ac:dyDescent="0.25">
      <c r="A62" s="63"/>
      <c r="B62" s="97" t="s">
        <v>179</v>
      </c>
      <c r="F62" s="25">
        <v>74.66</v>
      </c>
      <c r="G62" s="25">
        <v>398.17</v>
      </c>
      <c r="H62" s="25">
        <v>389.25</v>
      </c>
      <c r="I62" s="4">
        <f t="shared" si="2"/>
        <v>97.759750860185349</v>
      </c>
    </row>
    <row r="63" spans="1:9" x14ac:dyDescent="0.25">
      <c r="A63" s="63"/>
      <c r="B63" s="56" t="s">
        <v>165</v>
      </c>
      <c r="F63" s="107">
        <v>128.84</v>
      </c>
      <c r="G63" s="107">
        <v>117.72</v>
      </c>
      <c r="H63" s="107">
        <v>110.89</v>
      </c>
      <c r="I63" s="4">
        <f t="shared" si="2"/>
        <v>94.198097179748558</v>
      </c>
    </row>
    <row r="64" spans="1:9" x14ac:dyDescent="0.25">
      <c r="A64" s="63"/>
      <c r="B64" s="97" t="s">
        <v>180</v>
      </c>
      <c r="F64" s="25">
        <v>128.84</v>
      </c>
      <c r="G64" s="25">
        <v>117.72</v>
      </c>
      <c r="H64" s="25">
        <v>110.89</v>
      </c>
      <c r="I64" s="4">
        <f t="shared" si="2"/>
        <v>94.198097179748558</v>
      </c>
    </row>
    <row r="65" spans="1:9" x14ac:dyDescent="0.25">
      <c r="A65" s="63"/>
      <c r="B65" s="56" t="s">
        <v>181</v>
      </c>
      <c r="C65" s="76"/>
      <c r="D65" s="67"/>
      <c r="E65" s="67"/>
      <c r="F65" s="111">
        <v>561545.04</v>
      </c>
      <c r="G65" s="111">
        <v>627102.71999999997</v>
      </c>
      <c r="H65" s="111">
        <v>627392.63</v>
      </c>
      <c r="I65" s="4">
        <f t="shared" si="2"/>
        <v>100.04623006578572</v>
      </c>
    </row>
    <row r="66" spans="1:9" x14ac:dyDescent="0.25">
      <c r="A66" s="63"/>
      <c r="B66" s="56" t="s">
        <v>182</v>
      </c>
      <c r="F66" s="112">
        <v>560840.79</v>
      </c>
      <c r="G66" s="112">
        <v>625606.69999999995</v>
      </c>
      <c r="H66" s="112">
        <v>626666</v>
      </c>
      <c r="I66" s="4">
        <f t="shared" si="2"/>
        <v>100.16932363416184</v>
      </c>
    </row>
    <row r="67" spans="1:9" x14ac:dyDescent="0.25">
      <c r="A67" s="63"/>
      <c r="B67" s="97" t="s">
        <v>183</v>
      </c>
      <c r="F67" s="25">
        <v>456679.25</v>
      </c>
      <c r="G67" s="25">
        <v>509000</v>
      </c>
      <c r="H67" s="25">
        <v>510255.53</v>
      </c>
      <c r="I67" s="4">
        <f t="shared" si="2"/>
        <v>100.24666601178782</v>
      </c>
    </row>
    <row r="68" spans="1:9" x14ac:dyDescent="0.25">
      <c r="A68" s="63"/>
      <c r="B68" s="97" t="s">
        <v>184</v>
      </c>
      <c r="F68" s="25">
        <v>504.45</v>
      </c>
      <c r="G68" s="69"/>
      <c r="H68" s="25"/>
      <c r="I68" s="4"/>
    </row>
    <row r="69" spans="1:9" x14ac:dyDescent="0.25">
      <c r="A69" s="63"/>
      <c r="B69" s="97" t="s">
        <v>185</v>
      </c>
      <c r="F69" s="25">
        <v>20473.009999999998</v>
      </c>
      <c r="G69" s="69">
        <v>32000</v>
      </c>
      <c r="H69" s="25">
        <v>30711.58</v>
      </c>
      <c r="I69" s="4">
        <f>SUM(H69/G69)*100</f>
        <v>95.973687500000011</v>
      </c>
    </row>
    <row r="70" spans="1:9" x14ac:dyDescent="0.25">
      <c r="A70" s="63"/>
      <c r="B70" s="97" t="s">
        <v>186</v>
      </c>
      <c r="F70" s="25">
        <v>75432.83</v>
      </c>
      <c r="G70" s="108">
        <v>84000</v>
      </c>
      <c r="H70" s="68">
        <v>85092.19</v>
      </c>
      <c r="I70" s="4">
        <f>SUM(H70/G70)*100</f>
        <v>101.30022619047618</v>
      </c>
    </row>
    <row r="71" spans="1:9" x14ac:dyDescent="0.25">
      <c r="A71" s="63"/>
      <c r="B71" s="56" t="s">
        <v>152</v>
      </c>
      <c r="F71" s="109">
        <v>606.79</v>
      </c>
      <c r="G71" s="107">
        <v>606.70000000000005</v>
      </c>
      <c r="H71" s="110">
        <v>606.70000000000005</v>
      </c>
      <c r="I71" s="70">
        <f>SUM(H71/G71)*100</f>
        <v>100</v>
      </c>
    </row>
    <row r="72" spans="1:9" x14ac:dyDescent="0.25">
      <c r="A72" s="63"/>
      <c r="B72" s="97" t="s">
        <v>187</v>
      </c>
      <c r="F72" s="68">
        <v>606.79</v>
      </c>
      <c r="G72" s="25">
        <v>606.70000000000005</v>
      </c>
      <c r="H72" s="70">
        <v>606.70000000000005</v>
      </c>
      <c r="I72" s="70">
        <f>SUM(H72/G72)*100</f>
        <v>100</v>
      </c>
    </row>
    <row r="73" spans="1:9" x14ac:dyDescent="0.25">
      <c r="A73" s="63"/>
      <c r="B73" s="97" t="s">
        <v>188</v>
      </c>
      <c r="F73" s="75">
        <v>1227.69</v>
      </c>
      <c r="G73" s="74"/>
      <c r="H73" s="66"/>
      <c r="I73" s="74"/>
    </row>
    <row r="74" spans="1:9" x14ac:dyDescent="0.25">
      <c r="A74" s="63"/>
      <c r="B74" s="97" t="s">
        <v>189</v>
      </c>
      <c r="F74" s="68">
        <v>4483.84</v>
      </c>
      <c r="G74" s="25"/>
      <c r="H74" s="25"/>
      <c r="I74" s="79"/>
    </row>
    <row r="75" spans="1:9" x14ac:dyDescent="0.25">
      <c r="A75" s="63"/>
      <c r="B75" s="56" t="s">
        <v>165</v>
      </c>
      <c r="F75" s="113">
        <v>1074.01</v>
      </c>
      <c r="G75" s="25"/>
      <c r="H75" s="25"/>
      <c r="I75" s="79"/>
    </row>
    <row r="76" spans="1:9" x14ac:dyDescent="0.25">
      <c r="A76" s="63"/>
      <c r="B76" s="97" t="s">
        <v>166</v>
      </c>
      <c r="F76" s="77">
        <v>1074.01</v>
      </c>
      <c r="G76" s="77"/>
      <c r="H76" s="75"/>
      <c r="I76" s="25"/>
    </row>
    <row r="77" spans="1:9" x14ac:dyDescent="0.25">
      <c r="A77" s="63"/>
      <c r="B77" s="56" t="s">
        <v>190</v>
      </c>
      <c r="F77" s="114">
        <v>359.02</v>
      </c>
      <c r="G77" s="77"/>
      <c r="H77" s="25"/>
      <c r="I77" s="25"/>
    </row>
    <row r="78" spans="1:9" x14ac:dyDescent="0.25">
      <c r="A78" s="63"/>
      <c r="B78" s="97" t="s">
        <v>191</v>
      </c>
      <c r="F78" s="77">
        <v>359.02</v>
      </c>
      <c r="G78" s="75"/>
      <c r="H78" s="75"/>
      <c r="I78" s="63"/>
    </row>
    <row r="79" spans="1:9" x14ac:dyDescent="0.25">
      <c r="A79" s="63"/>
      <c r="B79" s="56" t="s">
        <v>167</v>
      </c>
      <c r="F79" s="68">
        <v>704.25</v>
      </c>
      <c r="G79" s="25">
        <v>1496.02</v>
      </c>
      <c r="H79" s="25">
        <v>726.63</v>
      </c>
      <c r="I79" s="4">
        <f>SUM(H79/G79)*100</f>
        <v>48.570874720926192</v>
      </c>
    </row>
    <row r="80" spans="1:9" x14ac:dyDescent="0.25">
      <c r="A80" s="63"/>
      <c r="B80" s="97" t="s">
        <v>192</v>
      </c>
      <c r="F80" s="68">
        <v>704.25</v>
      </c>
      <c r="G80" s="25">
        <v>1496.02</v>
      </c>
      <c r="H80" s="25">
        <v>726.63</v>
      </c>
      <c r="I80" s="4">
        <f>SUM(H80/G80)*100</f>
        <v>48.570874720926192</v>
      </c>
    </row>
    <row r="81" spans="1:9" ht="24.75" x14ac:dyDescent="0.25">
      <c r="A81" s="63"/>
      <c r="B81" s="56" t="s">
        <v>193</v>
      </c>
      <c r="F81" s="107">
        <v>3527.89</v>
      </c>
      <c r="G81" s="115">
        <v>413.46</v>
      </c>
      <c r="H81" s="68"/>
      <c r="I81" s="25"/>
    </row>
    <row r="82" spans="1:9" x14ac:dyDescent="0.25">
      <c r="A82" s="63"/>
      <c r="B82" s="56" t="s">
        <v>152</v>
      </c>
      <c r="F82" s="107">
        <v>3527.89</v>
      </c>
      <c r="G82" s="115">
        <v>413.46</v>
      </c>
      <c r="H82" s="69"/>
      <c r="I82" s="25"/>
    </row>
    <row r="83" spans="1:9" x14ac:dyDescent="0.25">
      <c r="A83" s="63"/>
      <c r="B83" s="97" t="s">
        <v>173</v>
      </c>
      <c r="F83" s="25">
        <v>3527.89</v>
      </c>
      <c r="G83" s="78">
        <v>413.46</v>
      </c>
      <c r="H83" s="75"/>
      <c r="I83" s="63"/>
    </row>
    <row r="84" spans="1:9" x14ac:dyDescent="0.25">
      <c r="A84" s="63"/>
      <c r="B84" s="56" t="s">
        <v>167</v>
      </c>
      <c r="F84" s="113">
        <v>0.4</v>
      </c>
      <c r="G84" s="116">
        <v>278.72000000000003</v>
      </c>
      <c r="H84" s="75"/>
      <c r="I84" s="79"/>
    </row>
    <row r="85" spans="1:9" x14ac:dyDescent="0.25">
      <c r="A85" s="63"/>
      <c r="B85" s="97" t="s">
        <v>194</v>
      </c>
      <c r="F85" s="25">
        <v>0.4</v>
      </c>
      <c r="G85" s="70">
        <v>278.72000000000003</v>
      </c>
      <c r="H85" s="70"/>
      <c r="I85" s="70"/>
    </row>
    <row r="86" spans="1:9" x14ac:dyDescent="0.25">
      <c r="A86" s="63"/>
      <c r="B86" s="57" t="s">
        <v>128</v>
      </c>
      <c r="F86" s="111">
        <v>9191.2199999999993</v>
      </c>
      <c r="G86" s="111">
        <v>11672.2</v>
      </c>
      <c r="H86" s="111">
        <v>11758.2</v>
      </c>
      <c r="I86" s="106">
        <f t="shared" ref="I86:I91" si="3">SUM(H86/G86)*100</f>
        <v>100.73679340655575</v>
      </c>
    </row>
    <row r="87" spans="1:9" x14ac:dyDescent="0.25">
      <c r="A87" s="63"/>
      <c r="B87" s="58" t="s">
        <v>129</v>
      </c>
      <c r="F87" s="109">
        <v>2339.42</v>
      </c>
      <c r="G87" s="107">
        <v>1500</v>
      </c>
      <c r="H87" s="110">
        <v>1499.89</v>
      </c>
      <c r="I87" s="106">
        <f t="shared" si="3"/>
        <v>99.992666666666679</v>
      </c>
    </row>
    <row r="88" spans="1:9" x14ac:dyDescent="0.25">
      <c r="A88" s="63"/>
      <c r="B88" s="56" t="s">
        <v>156</v>
      </c>
      <c r="F88" s="109">
        <v>2339.42</v>
      </c>
      <c r="G88" s="107">
        <v>1500</v>
      </c>
      <c r="H88" s="110">
        <v>1499.89</v>
      </c>
      <c r="I88" s="106">
        <f t="shared" si="3"/>
        <v>99.992666666666679</v>
      </c>
    </row>
    <row r="89" spans="1:9" x14ac:dyDescent="0.25">
      <c r="A89" s="63"/>
      <c r="B89" s="56" t="s">
        <v>152</v>
      </c>
      <c r="F89" s="109">
        <v>2339.42</v>
      </c>
      <c r="G89" s="107">
        <v>1500</v>
      </c>
      <c r="H89" s="110">
        <v>1499.89</v>
      </c>
      <c r="I89" s="106">
        <f t="shared" si="3"/>
        <v>99.992666666666679</v>
      </c>
    </row>
    <row r="90" spans="1:9" x14ac:dyDescent="0.25">
      <c r="A90" s="63"/>
      <c r="B90" s="97" t="s">
        <v>195</v>
      </c>
      <c r="F90" s="74">
        <v>713.29</v>
      </c>
      <c r="G90" s="74">
        <v>400</v>
      </c>
      <c r="H90" s="74">
        <v>399.89</v>
      </c>
      <c r="I90" s="4">
        <f t="shared" si="3"/>
        <v>99.972499999999997</v>
      </c>
    </row>
    <row r="91" spans="1:9" x14ac:dyDescent="0.25">
      <c r="A91" s="63"/>
      <c r="B91" s="97" t="s">
        <v>163</v>
      </c>
      <c r="F91" s="25">
        <v>706.35</v>
      </c>
      <c r="G91" s="25">
        <v>1100</v>
      </c>
      <c r="H91" s="25">
        <v>1100</v>
      </c>
      <c r="I91" s="70">
        <f t="shared" si="3"/>
        <v>100</v>
      </c>
    </row>
    <row r="92" spans="1:9" x14ac:dyDescent="0.25">
      <c r="A92" s="63"/>
      <c r="B92" s="97" t="s">
        <v>177</v>
      </c>
      <c r="F92" s="25">
        <v>331.81</v>
      </c>
      <c r="G92" s="25"/>
      <c r="H92" s="25"/>
      <c r="I92" s="70"/>
    </row>
    <row r="93" spans="1:9" x14ac:dyDescent="0.25">
      <c r="A93" s="63"/>
      <c r="B93" s="97" t="s">
        <v>179</v>
      </c>
      <c r="F93" s="74">
        <v>587.97</v>
      </c>
      <c r="G93" s="74"/>
      <c r="H93" s="74"/>
      <c r="I93" s="63"/>
    </row>
    <row r="94" spans="1:9" x14ac:dyDescent="0.25">
      <c r="A94" s="63"/>
      <c r="B94" s="58" t="s">
        <v>130</v>
      </c>
      <c r="F94" s="107">
        <v>6334.11</v>
      </c>
      <c r="G94" s="107">
        <v>9772.2000000000007</v>
      </c>
      <c r="H94" s="107">
        <v>9772.2000000000007</v>
      </c>
      <c r="I94" s="110">
        <f t="shared" ref="I94:I110" si="4">SUM(H94/G94)*100</f>
        <v>100</v>
      </c>
    </row>
    <row r="95" spans="1:9" x14ac:dyDescent="0.25">
      <c r="A95" s="63"/>
      <c r="B95" s="56" t="s">
        <v>156</v>
      </c>
      <c r="F95" s="107">
        <v>2501.6799999999998</v>
      </c>
      <c r="G95" s="107">
        <v>5735.04</v>
      </c>
      <c r="H95" s="107">
        <v>5505.44</v>
      </c>
      <c r="I95" s="106">
        <f t="shared" si="4"/>
        <v>95.996540564669118</v>
      </c>
    </row>
    <row r="96" spans="1:9" x14ac:dyDescent="0.25">
      <c r="A96" s="63"/>
      <c r="B96" s="56" t="s">
        <v>182</v>
      </c>
      <c r="F96" s="107">
        <v>2501.6799999999998</v>
      </c>
      <c r="G96" s="107">
        <v>5735.04</v>
      </c>
      <c r="H96" s="107">
        <v>5505.44</v>
      </c>
      <c r="I96" s="106">
        <f t="shared" si="4"/>
        <v>95.996540564669118</v>
      </c>
    </row>
    <row r="97" spans="1:9" x14ac:dyDescent="0.25">
      <c r="A97" s="63"/>
      <c r="B97" s="97" t="s">
        <v>183</v>
      </c>
      <c r="F97" s="25">
        <v>2501.6799999999998</v>
      </c>
      <c r="G97" s="25">
        <v>5435.04</v>
      </c>
      <c r="H97" s="25">
        <v>5205.4399999999996</v>
      </c>
      <c r="I97" s="4">
        <f t="shared" si="4"/>
        <v>95.775560069475105</v>
      </c>
    </row>
    <row r="98" spans="1:9" x14ac:dyDescent="0.25">
      <c r="A98" s="63"/>
      <c r="B98" s="97" t="s">
        <v>185</v>
      </c>
      <c r="F98" s="65"/>
      <c r="G98" s="25">
        <v>300</v>
      </c>
      <c r="H98" s="117">
        <v>300</v>
      </c>
      <c r="I98" s="4">
        <f t="shared" si="4"/>
        <v>100</v>
      </c>
    </row>
    <row r="99" spans="1:9" x14ac:dyDescent="0.25">
      <c r="A99" s="63"/>
      <c r="B99" s="56" t="s">
        <v>181</v>
      </c>
      <c r="F99" s="25">
        <v>3829.43</v>
      </c>
      <c r="G99" s="69">
        <v>4037.16</v>
      </c>
      <c r="H99" s="25">
        <v>4266.76</v>
      </c>
      <c r="I99" s="4">
        <f t="shared" si="4"/>
        <v>105.68716622576267</v>
      </c>
    </row>
    <row r="100" spans="1:9" x14ac:dyDescent="0.25">
      <c r="A100" s="63"/>
      <c r="B100" s="56" t="s">
        <v>182</v>
      </c>
      <c r="F100" s="65">
        <v>3829.43</v>
      </c>
      <c r="G100" s="75">
        <v>3904.98</v>
      </c>
      <c r="H100" s="75">
        <v>4134.58</v>
      </c>
      <c r="I100" s="4">
        <f t="shared" si="4"/>
        <v>105.8796715988302</v>
      </c>
    </row>
    <row r="101" spans="1:9" x14ac:dyDescent="0.25">
      <c r="A101" s="63"/>
      <c r="B101" s="97" t="s">
        <v>183</v>
      </c>
      <c r="F101" s="68">
        <v>2681.69</v>
      </c>
      <c r="G101" s="25">
        <v>2324.64</v>
      </c>
      <c r="H101" s="25">
        <v>2554.2399999999998</v>
      </c>
      <c r="I101" s="4">
        <f t="shared" si="4"/>
        <v>109.87679812788215</v>
      </c>
    </row>
    <row r="102" spans="1:9" x14ac:dyDescent="0.25">
      <c r="A102" s="63"/>
      <c r="B102" s="97" t="s">
        <v>185</v>
      </c>
      <c r="F102" s="65">
        <v>291.99</v>
      </c>
      <c r="G102" s="74">
        <v>300</v>
      </c>
      <c r="H102" s="74">
        <v>300</v>
      </c>
      <c r="I102" s="4">
        <f t="shared" si="4"/>
        <v>100</v>
      </c>
    </row>
    <row r="103" spans="1:9" x14ac:dyDescent="0.25">
      <c r="A103" s="63"/>
      <c r="B103" s="97" t="s">
        <v>186</v>
      </c>
      <c r="F103" s="68">
        <v>855.75</v>
      </c>
      <c r="G103" s="25">
        <v>1280.3399999999999</v>
      </c>
      <c r="H103" s="25">
        <v>1280.3399999999999</v>
      </c>
      <c r="I103" s="4">
        <f t="shared" si="4"/>
        <v>100</v>
      </c>
    </row>
    <row r="104" spans="1:9" x14ac:dyDescent="0.25">
      <c r="A104" s="63"/>
      <c r="B104" s="97" t="s">
        <v>170</v>
      </c>
      <c r="F104" s="65"/>
      <c r="G104" s="74">
        <v>132.18</v>
      </c>
      <c r="H104" s="74">
        <v>132.18</v>
      </c>
      <c r="I104" s="4">
        <f t="shared" si="4"/>
        <v>100</v>
      </c>
    </row>
    <row r="105" spans="1:9" x14ac:dyDescent="0.25">
      <c r="A105" s="63"/>
      <c r="B105" s="58" t="s">
        <v>131</v>
      </c>
      <c r="F105" s="74">
        <v>517.69000000000005</v>
      </c>
      <c r="G105" s="74">
        <v>400</v>
      </c>
      <c r="H105" s="74">
        <v>383.3</v>
      </c>
      <c r="I105" s="4">
        <f t="shared" si="4"/>
        <v>95.825000000000003</v>
      </c>
    </row>
    <row r="106" spans="1:9" x14ac:dyDescent="0.25">
      <c r="A106" s="63"/>
      <c r="B106" s="56" t="s">
        <v>156</v>
      </c>
      <c r="F106" s="74">
        <v>517.69000000000005</v>
      </c>
      <c r="G106" s="74">
        <v>400</v>
      </c>
      <c r="H106" s="74">
        <v>383.3</v>
      </c>
      <c r="I106" s="4">
        <f t="shared" si="4"/>
        <v>95.825000000000003</v>
      </c>
    </row>
    <row r="107" spans="1:9" x14ac:dyDescent="0.25">
      <c r="A107" s="63"/>
      <c r="B107" s="56" t="s">
        <v>152</v>
      </c>
      <c r="F107" s="25">
        <v>398.01</v>
      </c>
      <c r="G107" s="25">
        <v>270</v>
      </c>
      <c r="H107" s="25">
        <v>265.76</v>
      </c>
      <c r="I107" s="4">
        <f t="shared" si="4"/>
        <v>98.429629629629616</v>
      </c>
    </row>
    <row r="108" spans="1:9" x14ac:dyDescent="0.25">
      <c r="A108" s="63"/>
      <c r="B108" s="97" t="s">
        <v>195</v>
      </c>
      <c r="F108" s="25">
        <v>398.01</v>
      </c>
      <c r="G108" s="25">
        <v>270</v>
      </c>
      <c r="H108" s="25">
        <v>265.76</v>
      </c>
      <c r="I108" s="4">
        <f t="shared" si="4"/>
        <v>98.429629629629616</v>
      </c>
    </row>
    <row r="109" spans="1:9" x14ac:dyDescent="0.25">
      <c r="A109" s="63"/>
      <c r="B109" s="56" t="s">
        <v>190</v>
      </c>
      <c r="F109" s="25">
        <v>119.68</v>
      </c>
      <c r="G109" s="25">
        <v>130</v>
      </c>
      <c r="H109" s="25">
        <v>117.54</v>
      </c>
      <c r="I109" s="4">
        <f t="shared" si="4"/>
        <v>90.415384615384625</v>
      </c>
    </row>
    <row r="110" spans="1:9" x14ac:dyDescent="0.25">
      <c r="A110" s="63"/>
      <c r="B110" s="97" t="s">
        <v>191</v>
      </c>
      <c r="F110" s="25">
        <v>119.68</v>
      </c>
      <c r="G110" s="25">
        <v>130</v>
      </c>
      <c r="H110" s="25">
        <v>117.54</v>
      </c>
      <c r="I110" s="4">
        <f t="shared" si="4"/>
        <v>90.415384615384625</v>
      </c>
    </row>
    <row r="111" spans="1:9" x14ac:dyDescent="0.25">
      <c r="A111" s="63"/>
      <c r="B111" s="58" t="s">
        <v>196</v>
      </c>
      <c r="F111" s="68"/>
      <c r="G111" s="25">
        <v>102.81</v>
      </c>
      <c r="H111" s="25">
        <v>102.81</v>
      </c>
      <c r="I111" s="33">
        <v>100</v>
      </c>
    </row>
    <row r="112" spans="1:9" x14ac:dyDescent="0.25">
      <c r="A112" s="63"/>
      <c r="B112" s="56" t="s">
        <v>181</v>
      </c>
      <c r="F112" s="68"/>
      <c r="G112" s="25">
        <v>102.81</v>
      </c>
      <c r="H112" s="25">
        <v>102.81</v>
      </c>
      <c r="I112" s="33">
        <v>100</v>
      </c>
    </row>
    <row r="113" spans="1:9" x14ac:dyDescent="0.25">
      <c r="A113" s="63"/>
      <c r="B113" s="56" t="s">
        <v>197</v>
      </c>
      <c r="F113" s="68"/>
      <c r="G113" s="25">
        <v>102.81</v>
      </c>
      <c r="H113" s="25">
        <v>102.81</v>
      </c>
      <c r="I113" s="33">
        <v>100</v>
      </c>
    </row>
    <row r="114" spans="1:9" x14ac:dyDescent="0.25">
      <c r="A114" s="63"/>
      <c r="B114" s="97" t="s">
        <v>198</v>
      </c>
      <c r="F114" s="68"/>
      <c r="G114" s="25">
        <v>102.81</v>
      </c>
      <c r="H114" s="70">
        <v>102.81</v>
      </c>
      <c r="I114" s="33">
        <v>100</v>
      </c>
    </row>
  </sheetData>
  <mergeCells count="4">
    <mergeCell ref="B4:I4"/>
    <mergeCell ref="B6:E6"/>
    <mergeCell ref="B7:E7"/>
    <mergeCell ref="B2:I2"/>
  </mergeCells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2</vt:i4>
      </vt:variant>
    </vt:vector>
  </HeadingPairs>
  <TitlesOfParts>
    <vt:vector size="11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Izvještaj po organizacijskoj </vt:lpstr>
      <vt:lpstr>Izvještaj po programskoj</vt:lpstr>
      <vt:lpstr>List1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Dolores</cp:lastModifiedBy>
  <cp:lastPrinted>2024-03-12T13:41:38Z</cp:lastPrinted>
  <dcterms:created xsi:type="dcterms:W3CDTF">2022-08-12T12:51:27Z</dcterms:created>
  <dcterms:modified xsi:type="dcterms:W3CDTF">2024-03-26T13:30:47Z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